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slicerCaches/slicerCache1.xml" ContentType="application/vnd.ms-excel.slicerCache+xml"/>
  <Override PartName="/xl/slicers/slicer1.xml" ContentType="application/vnd.ms-excel.slicer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autoCompressPictures="0"/>
  <bookViews>
    <workbookView xWindow="560" yWindow="560" windowWidth="25040" windowHeight="13760" firstSheet="6" activeTab="6"/>
  </bookViews>
  <sheets>
    <sheet name="TeamReport" sheetId="5" state="hidden" r:id="rId1"/>
    <sheet name="PlayerReport" sheetId="6" state="hidden" r:id="rId2"/>
    <sheet name="FormulaReport" sheetId="7" state="hidden" r:id="rId3"/>
    <sheet name="ControlPanel" sheetId="1" state="hidden" r:id="rId4"/>
    <sheet name="Database" sheetId="3" state="hidden" r:id="rId5"/>
    <sheet name="Pivots" sheetId="9" state="hidden" r:id="rId6"/>
    <sheet name="U13" sheetId="10" r:id="rId7"/>
    <sheet name="U14" sheetId="11" r:id="rId8"/>
    <sheet name="U15" sheetId="12" r:id="rId9"/>
    <sheet name="U16" sheetId="13" r:id="rId10"/>
    <sheet name="U19" sheetId="14" r:id="rId11"/>
  </sheets>
  <definedNames>
    <definedName name="listMeasures" localSheetId="7">TBLDatabase[[#Headers],[Jump (cm)]:[Strength - MTP/BW Ratio (N/kg)]]</definedName>
    <definedName name="listMeasures" localSheetId="8">TBLDatabase[[#Headers],[Jump (cm)]:[Strength - MTP/BW Ratio (N/kg)]]</definedName>
    <definedName name="listMeasures" localSheetId="9">TBLDatabase[[#Headers],[Jump (cm)]:[Strength - MTP/BW Ratio (N/kg)]]</definedName>
    <definedName name="listMeasures" localSheetId="10">TBLDatabase[[#Headers],[Jump (cm)]:[Strength - MTP/BW Ratio (N/kg)]]</definedName>
    <definedName name="listMeasures">TBLDatabase[[#Headers],[Jump (cm)]:[Strength - MTP/BW Ratio (N/kg)]]</definedName>
    <definedName name="listPlayerNames">ControlPanel!$C$4:$C$22</definedName>
    <definedName name="listPosition">ControlPanel!$E$4:$E$9</definedName>
    <definedName name="listTestPeriods">ControlPanel!$A$4:$A$15</definedName>
    <definedName name="Slicer_Test_Label">#N/A</definedName>
  </definedNames>
  <calcPr calcId="140001" concurrentCalc="0"/>
  <pivotCaches>
    <pivotCache cacheId="0" r:id="rId12"/>
  </pivotCaches>
  <extLst>
    <ext xmlns:mx="http://schemas.microsoft.com/office/mac/excel/2008/main" uri="{7523E5D3-25F3-A5E0-1632-64F254C22452}">
      <mx:ArchID Flags="2"/>
    </ext>
    <ext xmlns:x14="http://schemas.microsoft.com/office/spreadsheetml/2009/9/main" uri="{BBE1A952-AA13-448e-AADC-164F8A28A991}">
      <x14:slicerCaches>
        <x14:slicerCache r:id="rId13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0" l="1"/>
  <c r="H29" i="10"/>
  <c r="T30" i="10"/>
  <c r="T29" i="10"/>
  <c r="B29" i="10"/>
  <c r="T238" i="10"/>
  <c r="T237" i="10"/>
  <c r="T173" i="10"/>
  <c r="T172" i="10"/>
  <c r="T130" i="10"/>
  <c r="T129" i="10"/>
  <c r="T85" i="10"/>
  <c r="T84" i="10"/>
  <c r="N238" i="10"/>
  <c r="N237" i="10"/>
  <c r="N173" i="10"/>
  <c r="N172" i="10"/>
  <c r="N130" i="10"/>
  <c r="N129" i="10"/>
  <c r="N85" i="10"/>
  <c r="N84" i="10"/>
  <c r="N30" i="10"/>
  <c r="H238" i="10"/>
  <c r="H237" i="10"/>
  <c r="H173" i="10"/>
  <c r="H172" i="10"/>
  <c r="H130" i="10"/>
  <c r="H129" i="10"/>
  <c r="H85" i="10"/>
  <c r="H84" i="10"/>
  <c r="E238" i="14"/>
  <c r="D238" i="14"/>
  <c r="C238" i="14"/>
  <c r="B238" i="14"/>
  <c r="E237" i="14"/>
  <c r="D237" i="14"/>
  <c r="C237" i="14"/>
  <c r="B237" i="14"/>
  <c r="E173" i="14"/>
  <c r="D173" i="14"/>
  <c r="C173" i="14"/>
  <c r="B173" i="14"/>
  <c r="E172" i="14"/>
  <c r="D172" i="14"/>
  <c r="C172" i="14"/>
  <c r="B172" i="14"/>
  <c r="E130" i="14"/>
  <c r="D130" i="14"/>
  <c r="C130" i="14"/>
  <c r="B130" i="14"/>
  <c r="E129" i="14"/>
  <c r="D129" i="14"/>
  <c r="C129" i="14"/>
  <c r="B129" i="14"/>
  <c r="E85" i="14"/>
  <c r="D85" i="14"/>
  <c r="C85" i="14"/>
  <c r="B85" i="14"/>
  <c r="E84" i="14"/>
  <c r="D84" i="14"/>
  <c r="C84" i="14"/>
  <c r="B84" i="14"/>
  <c r="E30" i="14"/>
  <c r="D30" i="14"/>
  <c r="C30" i="14"/>
  <c r="B30" i="14"/>
  <c r="E238" i="13"/>
  <c r="D238" i="13"/>
  <c r="C238" i="13"/>
  <c r="B238" i="13"/>
  <c r="E237" i="13"/>
  <c r="D237" i="13"/>
  <c r="C237" i="13"/>
  <c r="B237" i="13"/>
  <c r="E173" i="13"/>
  <c r="D173" i="13"/>
  <c r="C173" i="13"/>
  <c r="B173" i="13"/>
  <c r="E172" i="13"/>
  <c r="D172" i="13"/>
  <c r="C172" i="13"/>
  <c r="B172" i="13"/>
  <c r="E130" i="13"/>
  <c r="D130" i="13"/>
  <c r="C130" i="13"/>
  <c r="B130" i="13"/>
  <c r="E129" i="13"/>
  <c r="D129" i="13"/>
  <c r="C129" i="13"/>
  <c r="B129" i="13"/>
  <c r="E85" i="13"/>
  <c r="D85" i="13"/>
  <c r="C85" i="13"/>
  <c r="B85" i="13"/>
  <c r="E84" i="13"/>
  <c r="D84" i="13"/>
  <c r="C84" i="13"/>
  <c r="B84" i="13"/>
  <c r="E30" i="13"/>
  <c r="D30" i="13"/>
  <c r="C30" i="13"/>
  <c r="B30" i="13"/>
  <c r="E238" i="12"/>
  <c r="D238" i="12"/>
  <c r="C238" i="12"/>
  <c r="B238" i="12"/>
  <c r="E237" i="12"/>
  <c r="D237" i="12"/>
  <c r="C237" i="12"/>
  <c r="B237" i="12"/>
  <c r="E173" i="12"/>
  <c r="D173" i="12"/>
  <c r="C173" i="12"/>
  <c r="B173" i="12"/>
  <c r="E172" i="12"/>
  <c r="D172" i="12"/>
  <c r="C172" i="12"/>
  <c r="B172" i="12"/>
  <c r="E130" i="12"/>
  <c r="D130" i="12"/>
  <c r="C130" i="12"/>
  <c r="B130" i="12"/>
  <c r="E129" i="12"/>
  <c r="D129" i="12"/>
  <c r="C129" i="12"/>
  <c r="B129" i="12"/>
  <c r="E85" i="12"/>
  <c r="D85" i="12"/>
  <c r="C85" i="12"/>
  <c r="B85" i="12"/>
  <c r="E84" i="12"/>
  <c r="D84" i="12"/>
  <c r="C84" i="12"/>
  <c r="B84" i="12"/>
  <c r="E30" i="12"/>
  <c r="D30" i="12"/>
  <c r="C30" i="12"/>
  <c r="B30" i="12"/>
  <c r="E238" i="11"/>
  <c r="D238" i="11"/>
  <c r="C238" i="11"/>
  <c r="B238" i="11"/>
  <c r="E237" i="11"/>
  <c r="D237" i="11"/>
  <c r="C237" i="11"/>
  <c r="B237" i="11"/>
  <c r="E173" i="11"/>
  <c r="D173" i="11"/>
  <c r="C173" i="11"/>
  <c r="B173" i="11"/>
  <c r="E172" i="11"/>
  <c r="D172" i="11"/>
  <c r="C172" i="11"/>
  <c r="B172" i="11"/>
  <c r="E130" i="11"/>
  <c r="D130" i="11"/>
  <c r="C130" i="11"/>
  <c r="B130" i="11"/>
  <c r="E129" i="11"/>
  <c r="D129" i="11"/>
  <c r="C129" i="11"/>
  <c r="B129" i="11"/>
  <c r="E85" i="11"/>
  <c r="D85" i="11"/>
  <c r="C85" i="11"/>
  <c r="B85" i="11"/>
  <c r="E84" i="11"/>
  <c r="D84" i="11"/>
  <c r="C84" i="11"/>
  <c r="B84" i="11"/>
  <c r="E30" i="11"/>
  <c r="D30" i="11"/>
  <c r="C30" i="11"/>
  <c r="B30" i="11"/>
  <c r="B84" i="10"/>
  <c r="B129" i="10"/>
  <c r="B172" i="10"/>
  <c r="B237" i="10"/>
  <c r="B238" i="10"/>
  <c r="B173" i="10"/>
  <c r="B130" i="10"/>
  <c r="B85" i="10"/>
  <c r="B30" i="10"/>
  <c r="H97" i="3"/>
  <c r="I97" i="3"/>
  <c r="J97" i="3"/>
  <c r="G97" i="3"/>
  <c r="D95" i="3"/>
  <c r="N95" i="3"/>
  <c r="D94" i="3"/>
  <c r="N94" i="3"/>
  <c r="D93" i="3"/>
  <c r="N93" i="3"/>
  <c r="D92" i="3"/>
  <c r="N92" i="3"/>
  <c r="D91" i="3"/>
  <c r="N91" i="3"/>
  <c r="D90" i="3"/>
  <c r="N90" i="3"/>
  <c r="D89" i="3"/>
  <c r="N89" i="3"/>
  <c r="D88" i="3"/>
  <c r="N88" i="3"/>
  <c r="D87" i="3"/>
  <c r="N87" i="3"/>
  <c r="D86" i="3"/>
  <c r="N86" i="3"/>
  <c r="D85" i="3"/>
  <c r="N85" i="3"/>
  <c r="D84" i="3"/>
  <c r="N84" i="3"/>
  <c r="D83" i="3"/>
  <c r="N83" i="3"/>
  <c r="D82" i="3"/>
  <c r="N82" i="3"/>
  <c r="D81" i="3"/>
  <c r="N81" i="3"/>
  <c r="D80" i="3"/>
  <c r="N80" i="3"/>
  <c r="D79" i="3"/>
  <c r="N79" i="3"/>
  <c r="D78" i="3"/>
  <c r="N78" i="3"/>
  <c r="D77" i="3"/>
  <c r="N77" i="3"/>
  <c r="D76" i="3"/>
  <c r="N76" i="3"/>
  <c r="D75" i="3"/>
  <c r="N75" i="3"/>
  <c r="D74" i="3"/>
  <c r="N74" i="3"/>
  <c r="D73" i="3"/>
  <c r="N73" i="3"/>
  <c r="D72" i="3"/>
  <c r="N72" i="3"/>
  <c r="D71" i="3"/>
  <c r="N71" i="3"/>
  <c r="D70" i="3"/>
  <c r="N70" i="3"/>
  <c r="D69" i="3"/>
  <c r="N69" i="3"/>
  <c r="D68" i="3"/>
  <c r="N68" i="3"/>
  <c r="D67" i="3"/>
  <c r="N67" i="3"/>
  <c r="D66" i="3"/>
  <c r="N66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D52" i="3"/>
  <c r="N52" i="3"/>
  <c r="D51" i="3"/>
  <c r="N51" i="3"/>
  <c r="D50" i="3"/>
  <c r="N50" i="3"/>
  <c r="D48" i="3"/>
  <c r="D49" i="3"/>
  <c r="N48" i="3"/>
  <c r="N49" i="3"/>
  <c r="D46" i="3"/>
  <c r="D47" i="3"/>
  <c r="N46" i="3"/>
  <c r="N47" i="3"/>
  <c r="D45" i="3"/>
  <c r="N45" i="3"/>
  <c r="G3" i="7"/>
  <c r="G4" i="7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G11" i="7"/>
  <c r="F4" i="7"/>
  <c r="E4" i="7"/>
  <c r="D4" i="7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B7" i="7"/>
  <c r="C7" i="7"/>
  <c r="B8" i="7"/>
  <c r="C8" i="7"/>
  <c r="B9" i="7"/>
  <c r="C9" i="7"/>
  <c r="B10" i="7"/>
  <c r="C10" i="7"/>
  <c r="B6" i="7"/>
  <c r="C6" i="7"/>
  <c r="E11" i="7"/>
  <c r="D11" i="7"/>
  <c r="F11" i="7"/>
  <c r="G10" i="7"/>
  <c r="D10" i="7"/>
  <c r="F6" i="7"/>
  <c r="D7" i="7"/>
  <c r="E6" i="7"/>
  <c r="D8" i="7"/>
  <c r="G8" i="7"/>
  <c r="G7" i="7"/>
  <c r="D6" i="7"/>
  <c r="F10" i="7"/>
  <c r="F8" i="7"/>
  <c r="F7" i="7"/>
  <c r="G6" i="7"/>
  <c r="E10" i="7"/>
  <c r="E8" i="7"/>
  <c r="E7" i="7"/>
  <c r="E9" i="7"/>
  <c r="D9" i="7"/>
  <c r="G9" i="7"/>
  <c r="F9" i="7"/>
</calcChain>
</file>

<file path=xl/sharedStrings.xml><?xml version="1.0" encoding="utf-8"?>
<sst xmlns="http://schemas.openxmlformats.org/spreadsheetml/2006/main" count="1558" uniqueCount="161">
  <si>
    <t>Lance Wallace</t>
  </si>
  <si>
    <t>Andy Johnson</t>
  </si>
  <si>
    <t>Mike Potter</t>
  </si>
  <si>
    <t>Chris Jackson</t>
  </si>
  <si>
    <t>Ronnie Cowan</t>
  </si>
  <si>
    <t>Nate Christensen</t>
  </si>
  <si>
    <t>Geoff Powrie</t>
  </si>
  <si>
    <t>Calvin Wood</t>
  </si>
  <si>
    <t>Gary Parks</t>
  </si>
  <si>
    <t>Kyle Watts</t>
  </si>
  <si>
    <t>Date</t>
  </si>
  <si>
    <t>Test Label</t>
  </si>
  <si>
    <t>Athlete Name</t>
  </si>
  <si>
    <t>Position</t>
  </si>
  <si>
    <t>Test 1</t>
  </si>
  <si>
    <t>Test 2</t>
  </si>
  <si>
    <t>Test 3</t>
  </si>
  <si>
    <t>Test 4</t>
  </si>
  <si>
    <t>Defender</t>
  </si>
  <si>
    <t>Attacker</t>
  </si>
  <si>
    <t>Midfield</t>
  </si>
  <si>
    <t>Strength - MTP Max Force (N)</t>
  </si>
  <si>
    <t>Power - CMJ (cm)</t>
  </si>
  <si>
    <t>Bodyweight (kg)</t>
  </si>
  <si>
    <t>Speed - 5m (s)</t>
  </si>
  <si>
    <t>Strength - MTP/BW Ratio (N/kg)</t>
  </si>
  <si>
    <t>Descriptors - You can filter and report by these [Adding more e.g. Team, Phase, Year can be useful]</t>
  </si>
  <si>
    <t>Test Periods</t>
  </si>
  <si>
    <t>Measures - Your raw data - make it easy to paste data in from raw files</t>
  </si>
  <si>
    <t>Derived data - calculated from the raw data</t>
  </si>
  <si>
    <t>Control Panel Lists</t>
  </si>
  <si>
    <t>Player Names</t>
  </si>
  <si>
    <t>Positions</t>
  </si>
  <si>
    <t>Test 5</t>
  </si>
  <si>
    <t>Grand Total</t>
  </si>
  <si>
    <t xml:space="preserve">Power - CMJ (cm) </t>
  </si>
  <si>
    <t xml:space="preserve">Strength - MTP/BW Ratio (N/kg) </t>
  </si>
  <si>
    <t xml:space="preserve">Power - CMJ (cm)  </t>
  </si>
  <si>
    <t xml:space="preserve">Strength - MTP/BW Ratio (N/kg)  </t>
  </si>
  <si>
    <t>Column Labels</t>
  </si>
  <si>
    <t>Values</t>
  </si>
  <si>
    <t>REPORT</t>
  </si>
  <si>
    <t>← Select</t>
  </si>
  <si>
    <t>Test</t>
  </si>
  <si>
    <t>Row</t>
  </si>
  <si>
    <t>Helper</t>
  </si>
  <si>
    <t>Pos Avg</t>
  </si>
  <si>
    <t>Column1</t>
  </si>
  <si>
    <t>Age Group</t>
  </si>
  <si>
    <t>Dyfan Thomas</t>
  </si>
  <si>
    <t>Harry Smith</t>
  </si>
  <si>
    <t>Oli</t>
  </si>
  <si>
    <t>Josh Williams</t>
  </si>
  <si>
    <t>Dom Jenkins</t>
  </si>
  <si>
    <t>Callum Tipper</t>
  </si>
  <si>
    <t>Toby Gallagher-Keaver</t>
  </si>
  <si>
    <t>Jack Wissett</t>
  </si>
  <si>
    <t>Will Ebberell</t>
  </si>
  <si>
    <t>Liam Moss</t>
  </si>
  <si>
    <t>Jack Western</t>
  </si>
  <si>
    <t>Owen Czerniak</t>
  </si>
  <si>
    <t>Alex Palmer</t>
  </si>
  <si>
    <t>Dan Lloyd</t>
  </si>
  <si>
    <t>Reagan Jones</t>
  </si>
  <si>
    <t>Steffan Knight</t>
  </si>
  <si>
    <t>Kane Edwardson</t>
  </si>
  <si>
    <t>Jake Harper</t>
  </si>
  <si>
    <t>Matty Atkinson</t>
  </si>
  <si>
    <t>Levi Parry</t>
  </si>
  <si>
    <t>Jump (cm)</t>
  </si>
  <si>
    <t>20m Sprint (s)</t>
  </si>
  <si>
    <t>5-0-5 Agility (s)</t>
  </si>
  <si>
    <t>30:15</t>
  </si>
  <si>
    <t>U16</t>
  </si>
  <si>
    <t>Owen Hallmark</t>
  </si>
  <si>
    <t>Marcus Connor-Astreos</t>
  </si>
  <si>
    <t>Michael Follis</t>
  </si>
  <si>
    <t>Joel Gray</t>
  </si>
  <si>
    <t>Leo Sumner</t>
  </si>
  <si>
    <t>Lee Rodgers</t>
  </si>
  <si>
    <t>Lewis Hopwood</t>
  </si>
  <si>
    <t>Nathen Jones</t>
  </si>
  <si>
    <t>James Worthington</t>
  </si>
  <si>
    <t>Elliot Evans</t>
  </si>
  <si>
    <t>U13</t>
  </si>
  <si>
    <t>Morley R ??</t>
  </si>
  <si>
    <t>Matty Dewhurst</t>
  </si>
  <si>
    <t>Ethan Hanson</t>
  </si>
  <si>
    <t>Jack W</t>
  </si>
  <si>
    <t>Eaffi E</t>
  </si>
  <si>
    <t>Will N</t>
  </si>
  <si>
    <t>Jay Bell</t>
  </si>
  <si>
    <t>Tom N</t>
  </si>
  <si>
    <t>Cameron Ellis</t>
  </si>
  <si>
    <t>Lucas Jones</t>
  </si>
  <si>
    <t>Jay Mountain</t>
  </si>
  <si>
    <t>Ben Hes..</t>
  </si>
  <si>
    <t>Leon Bennett</t>
  </si>
  <si>
    <t>Ben F</t>
  </si>
  <si>
    <t>FITNESS TESTING DATABASE - TEST REPORTING PART 3</t>
  </si>
  <si>
    <t>Ben On</t>
  </si>
  <si>
    <t>Oliver</t>
  </si>
  <si>
    <t>Ben C</t>
  </si>
  <si>
    <t>Harrison</t>
  </si>
  <si>
    <t>Jack J</t>
  </si>
  <si>
    <t>Harry</t>
  </si>
  <si>
    <t>James</t>
  </si>
  <si>
    <t>Charlie</t>
  </si>
  <si>
    <t>Zac</t>
  </si>
  <si>
    <t>Ethan</t>
  </si>
  <si>
    <t>Adam P</t>
  </si>
  <si>
    <t>Sam</t>
  </si>
  <si>
    <t>Finley</t>
  </si>
  <si>
    <t>Mackenzie</t>
  </si>
  <si>
    <t>Sunny</t>
  </si>
  <si>
    <t>Luke</t>
  </si>
  <si>
    <t>U15</t>
  </si>
  <si>
    <t>U19</t>
  </si>
  <si>
    <t>Swino</t>
  </si>
  <si>
    <t>Jack H</t>
  </si>
  <si>
    <t>Harley S</t>
  </si>
  <si>
    <t>Jordan</t>
  </si>
  <si>
    <t>George</t>
  </si>
  <si>
    <t>Coel</t>
  </si>
  <si>
    <t>Cal B</t>
  </si>
  <si>
    <t>Owen M</t>
  </si>
  <si>
    <t>Conor H</t>
  </si>
  <si>
    <t>Tom B</t>
  </si>
  <si>
    <t>Sully</t>
  </si>
  <si>
    <t>Bru</t>
  </si>
  <si>
    <t>Sam H</t>
  </si>
  <si>
    <t>Sam F</t>
  </si>
  <si>
    <t>Dawson</t>
  </si>
  <si>
    <t>Max M</t>
  </si>
  <si>
    <t>Ben L</t>
  </si>
  <si>
    <t>Dan S</t>
  </si>
  <si>
    <t>Ryan S</t>
  </si>
  <si>
    <t>Ethan G</t>
  </si>
  <si>
    <t>Taylor A</t>
  </si>
  <si>
    <t>Jacob B</t>
  </si>
  <si>
    <t>Cam R</t>
  </si>
  <si>
    <t>Junior</t>
  </si>
  <si>
    <t>U14</t>
  </si>
  <si>
    <t>Conor C</t>
  </si>
  <si>
    <t>Dylan M</t>
  </si>
  <si>
    <t>Full Average -</t>
  </si>
  <si>
    <t>(blank)</t>
  </si>
  <si>
    <t>(blank) Average</t>
  </si>
  <si>
    <t>Row Labels</t>
  </si>
  <si>
    <t>Sum of 20m Sprint (s)</t>
  </si>
  <si>
    <t>Sum of 5-0-5 Agility (s)</t>
  </si>
  <si>
    <t>Sum of 30:15</t>
  </si>
  <si>
    <t>Average of Jump (cm)</t>
  </si>
  <si>
    <t>Connahs Quay Nomads FC</t>
  </si>
  <si>
    <t>Academy Physical Testing Results</t>
  </si>
  <si>
    <t>Team Average</t>
  </si>
  <si>
    <t>Academy Average</t>
  </si>
  <si>
    <t>U19 / Scholars</t>
  </si>
  <si>
    <t>Jump 
(cm)</t>
  </si>
  <si>
    <t>Morley R</t>
  </si>
  <si>
    <t>Ben Hes.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</si>
</sst>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0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3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/>
    <xf numFmtId="0" fontId="0" fillId="0" borderId="0" xfId="0" applyAlignment="1">
      <alignment horizontal="left"/>
    </xf>
    <xf numFmtId="0" fontId="0" fillId="3" borderId="0" xfId="0" applyFill="1"/>
    <xf numFmtId="164" fontId="0" fillId="0" borderId="0" xfId="0" applyNumberFormat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pivotButton="1"/>
    <xf numFmtId="0" fontId="0" fillId="0" borderId="0" xfId="0" applyNumberFormat="1"/>
    <xf numFmtId="1" fontId="0" fillId="0" borderId="0" xfId="0" applyNumberFormat="1"/>
    <xf numFmtId="164" fontId="0" fillId="0" borderId="0" xfId="0" applyNumberFormat="1"/>
    <xf numFmtId="0" fontId="4" fillId="0" borderId="0" xfId="0" applyFont="1"/>
    <xf numFmtId="0" fontId="0" fillId="0" borderId="0" xfId="0" applyAlignment="1">
      <alignment wrapText="1"/>
    </xf>
    <xf numFmtId="0" fontId="0" fillId="0" borderId="4" xfId="0" applyBorder="1"/>
    <xf numFmtId="14" fontId="0" fillId="0" borderId="4" xfId="0" applyNumberFormat="1" applyBorder="1"/>
    <xf numFmtId="2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/>
    <xf numFmtId="0" fontId="0" fillId="0" borderId="4" xfId="0" applyFill="1" applyBorder="1"/>
    <xf numFmtId="2" fontId="0" fillId="0" borderId="4" xfId="0" applyNumberFormat="1" applyFill="1" applyBorder="1" applyAlignment="1">
      <alignment horizontal="center"/>
    </xf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NumberFormat="1" applyBorder="1"/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4" fontId="1" fillId="6" borderId="19" xfId="0" applyNumberFormat="1" applyFont="1" applyFill="1" applyBorder="1" applyAlignment="1">
      <alignment horizontal="center"/>
    </xf>
    <xf numFmtId="164" fontId="1" fillId="6" borderId="20" xfId="0" applyNumberFormat="1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164" fontId="1" fillId="6" borderId="16" xfId="0" applyNumberFormat="1" applyFont="1" applyFill="1" applyBorder="1" applyAlignment="1">
      <alignment horizontal="center" vertical="center"/>
    </xf>
    <xf numFmtId="164" fontId="1" fillId="6" borderId="17" xfId="0" applyNumberFormat="1" applyFont="1" applyFill="1" applyBorder="1" applyAlignment="1">
      <alignment horizontal="center" vertical="center"/>
    </xf>
    <xf numFmtId="164" fontId="1" fillId="6" borderId="18" xfId="0" applyNumberFormat="1" applyFont="1" applyFill="1" applyBorder="1" applyAlignment="1">
      <alignment horizontal="center" vertical="center"/>
    </xf>
    <xf numFmtId="164" fontId="1" fillId="6" borderId="21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164" fontId="1" fillId="6" borderId="22" xfId="0" applyNumberFormat="1" applyFont="1" applyFill="1" applyBorder="1" applyAlignment="1">
      <alignment horizontal="center"/>
    </xf>
    <xf numFmtId="164" fontId="1" fillId="6" borderId="23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0" xfId="0" applyFill="1" applyBorder="1"/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6" borderId="22" xfId="0" applyNumberFormat="1" applyFont="1" applyFill="1" applyBorder="1" applyAlignment="1">
      <alignment horizontal="center" vertical="center" wrapText="1"/>
    </xf>
    <xf numFmtId="49" fontId="1" fillId="6" borderId="23" xfId="0" applyNumberFormat="1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49" fontId="1" fillId="6" borderId="10" xfId="0" applyNumberFormat="1" applyFont="1" applyFill="1" applyBorder="1" applyAlignment="1">
      <alignment horizontal="center" vertical="center" wrapText="1"/>
    </xf>
    <xf numFmtId="49" fontId="1" fillId="6" borderId="13" xfId="0" applyNumberFormat="1" applyFont="1" applyFill="1" applyBorder="1" applyAlignment="1">
      <alignment horizontal="center" vertical="center" wrapText="1"/>
    </xf>
  </cellXfs>
  <cellStyles count="10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Normal" xfId="0" builtinId="0"/>
  </cellStyles>
  <dxfs count="18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numFmt numFmtId="164" formatCode="0.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/>
    </dxf>
    <dxf>
      <numFmt numFmtId="0" formatCode="General"/>
    </dxf>
    <dxf>
      <alignment horizontal="center" vertical="bottom" textRotation="0" wrapText="0" indent="0" justifyLastLine="0" shrinkToFit="0" readingOrder="0"/>
    </dxf>
    <dxf>
      <numFmt numFmtId="165" formatCode="d/mm/yyyy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pivotCacheDefinition" Target="pivotCache/pivotCacheDefinition1.xml"/><Relationship Id="rId13" Type="http://schemas.microsoft.com/office/2007/relationships/slicerCache" Target="slicerCaches/slicerCache1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38100</xdr:rowOff>
    </xdr:from>
    <xdr:to>
      <xdr:col>0</xdr:col>
      <xdr:colOff>1447800</xdr:colOff>
      <xdr:row>9</xdr:row>
      <xdr:rowOff>124512</xdr:rowOff>
    </xdr:to>
    <xdr:pic>
      <xdr:nvPicPr>
        <xdr:cNvPr id="2" name="Picture 1" descr="Gap_Connah's_Quay_Nomads_Club_crest_for_2013-14_season_onward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38100"/>
          <a:ext cx="1435100" cy="1686612"/>
        </a:xfrm>
        <a:prstGeom prst="rect">
          <a:avLst/>
        </a:prstGeom>
      </xdr:spPr>
    </xdr:pic>
    <xdr:clientData/>
  </xdr:twoCellAnchor>
  <xdr:twoCellAnchor editAs="oneCell">
    <xdr:from>
      <xdr:col>3</xdr:col>
      <xdr:colOff>546100</xdr:colOff>
      <xdr:row>42</xdr:row>
      <xdr:rowOff>101600</xdr:rowOff>
    </xdr:from>
    <xdr:to>
      <xdr:col>5</xdr:col>
      <xdr:colOff>749300</xdr:colOff>
      <xdr:row>48</xdr:row>
      <xdr:rowOff>122159</xdr:rowOff>
    </xdr:to>
    <xdr:pic>
      <xdr:nvPicPr>
        <xdr:cNvPr id="3" name="Picture 2" descr="Number-One-Main-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4900" y="7569200"/>
          <a:ext cx="1879600" cy="10873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1435100</xdr:colOff>
      <xdr:row>58</xdr:row>
      <xdr:rowOff>86412</xdr:rowOff>
    </xdr:to>
    <xdr:pic>
      <xdr:nvPicPr>
        <xdr:cNvPr id="6" name="Picture 5" descr="Gap_Connah's_Quay_Nomads_Club_crest_for_2013-14_season_onward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712200"/>
          <a:ext cx="1435100" cy="1686612"/>
        </a:xfrm>
        <a:prstGeom prst="rect">
          <a:avLst/>
        </a:prstGeom>
      </xdr:spPr>
    </xdr:pic>
    <xdr:clientData/>
  </xdr:twoCellAnchor>
  <xdr:twoCellAnchor editAs="oneCell">
    <xdr:from>
      <xdr:col>3</xdr:col>
      <xdr:colOff>533400</xdr:colOff>
      <xdr:row>91</xdr:row>
      <xdr:rowOff>63500</xdr:rowOff>
    </xdr:from>
    <xdr:to>
      <xdr:col>5</xdr:col>
      <xdr:colOff>736600</xdr:colOff>
      <xdr:row>97</xdr:row>
      <xdr:rowOff>84059</xdr:rowOff>
    </xdr:to>
    <xdr:pic>
      <xdr:nvPicPr>
        <xdr:cNvPr id="7" name="Picture 6" descr="Number-One-Main-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0" y="16243300"/>
          <a:ext cx="1879600" cy="10873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1435100</xdr:colOff>
      <xdr:row>107</xdr:row>
      <xdr:rowOff>86412</xdr:rowOff>
    </xdr:to>
    <xdr:pic>
      <xdr:nvPicPr>
        <xdr:cNvPr id="8" name="Picture 7" descr="Gap_Connah's_Quay_Nomads_Club_crest_for_2013-14_season_onward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424400"/>
          <a:ext cx="1435100" cy="1686612"/>
        </a:xfrm>
        <a:prstGeom prst="rect">
          <a:avLst/>
        </a:prstGeom>
      </xdr:spPr>
    </xdr:pic>
    <xdr:clientData/>
  </xdr:twoCellAnchor>
  <xdr:twoCellAnchor editAs="oneCell">
    <xdr:from>
      <xdr:col>3</xdr:col>
      <xdr:colOff>533400</xdr:colOff>
      <xdr:row>140</xdr:row>
      <xdr:rowOff>63500</xdr:rowOff>
    </xdr:from>
    <xdr:to>
      <xdr:col>5</xdr:col>
      <xdr:colOff>736600</xdr:colOff>
      <xdr:row>146</xdr:row>
      <xdr:rowOff>84059</xdr:rowOff>
    </xdr:to>
    <xdr:pic>
      <xdr:nvPicPr>
        <xdr:cNvPr id="9" name="Picture 8" descr="Number-One-Main-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0" y="24955500"/>
          <a:ext cx="1879600" cy="10873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1435100</xdr:colOff>
      <xdr:row>156</xdr:row>
      <xdr:rowOff>86412</xdr:rowOff>
    </xdr:to>
    <xdr:pic>
      <xdr:nvPicPr>
        <xdr:cNvPr id="10" name="Picture 9" descr="Gap_Connah's_Quay_Nomads_Club_crest_for_2013-14_season_onward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136600"/>
          <a:ext cx="1435100" cy="1686612"/>
        </a:xfrm>
        <a:prstGeom prst="rect">
          <a:avLst/>
        </a:prstGeom>
      </xdr:spPr>
    </xdr:pic>
    <xdr:clientData/>
  </xdr:twoCellAnchor>
  <xdr:twoCellAnchor editAs="oneCell">
    <xdr:from>
      <xdr:col>3</xdr:col>
      <xdr:colOff>533400</xdr:colOff>
      <xdr:row>189</xdr:row>
      <xdr:rowOff>63500</xdr:rowOff>
    </xdr:from>
    <xdr:to>
      <xdr:col>5</xdr:col>
      <xdr:colOff>736600</xdr:colOff>
      <xdr:row>195</xdr:row>
      <xdr:rowOff>84059</xdr:rowOff>
    </xdr:to>
    <xdr:pic>
      <xdr:nvPicPr>
        <xdr:cNvPr id="11" name="Picture 10" descr="Number-One-Main-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0" y="33667700"/>
          <a:ext cx="1879600" cy="10873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1435100</xdr:colOff>
      <xdr:row>205</xdr:row>
      <xdr:rowOff>73712</xdr:rowOff>
    </xdr:to>
    <xdr:pic>
      <xdr:nvPicPr>
        <xdr:cNvPr id="12" name="Picture 11" descr="Gap_Connah's_Quay_Nomads_Club_crest_for_2013-14_season_onward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848800"/>
          <a:ext cx="1435100" cy="1686612"/>
        </a:xfrm>
        <a:prstGeom prst="rect">
          <a:avLst/>
        </a:prstGeom>
      </xdr:spPr>
    </xdr:pic>
    <xdr:clientData/>
  </xdr:twoCellAnchor>
  <xdr:twoCellAnchor editAs="oneCell">
    <xdr:from>
      <xdr:col>3</xdr:col>
      <xdr:colOff>558800</xdr:colOff>
      <xdr:row>238</xdr:row>
      <xdr:rowOff>139700</xdr:rowOff>
    </xdr:from>
    <xdr:to>
      <xdr:col>5</xdr:col>
      <xdr:colOff>762000</xdr:colOff>
      <xdr:row>244</xdr:row>
      <xdr:rowOff>160259</xdr:rowOff>
    </xdr:to>
    <xdr:pic>
      <xdr:nvPicPr>
        <xdr:cNvPr id="13" name="Picture 12" descr="Number-One-Main-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42456100"/>
          <a:ext cx="1879600" cy="1087359"/>
        </a:xfrm>
        <a:prstGeom prst="rect">
          <a:avLst/>
        </a:prstGeom>
      </xdr:spPr>
    </xdr:pic>
    <xdr:clientData/>
  </xdr:twoCellAnchor>
  <xdr:twoCellAnchor editAs="oneCell">
    <xdr:from>
      <xdr:col>6</xdr:col>
      <xdr:colOff>12700</xdr:colOff>
      <xdr:row>0</xdr:row>
      <xdr:rowOff>38100</xdr:rowOff>
    </xdr:from>
    <xdr:to>
      <xdr:col>6</xdr:col>
      <xdr:colOff>1447800</xdr:colOff>
      <xdr:row>9</xdr:row>
      <xdr:rowOff>124512</xdr:rowOff>
    </xdr:to>
    <xdr:pic>
      <xdr:nvPicPr>
        <xdr:cNvPr id="14" name="Picture 13" descr="Gap_Connah's_Quay_Nomads_Club_crest_for_2013-14_season_onward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38100"/>
          <a:ext cx="1435100" cy="1686612"/>
        </a:xfrm>
        <a:prstGeom prst="rect">
          <a:avLst/>
        </a:prstGeom>
      </xdr:spPr>
    </xdr:pic>
    <xdr:clientData/>
  </xdr:twoCellAnchor>
  <xdr:twoCellAnchor editAs="oneCell">
    <xdr:from>
      <xdr:col>9</xdr:col>
      <xdr:colOff>546100</xdr:colOff>
      <xdr:row>42</xdr:row>
      <xdr:rowOff>101600</xdr:rowOff>
    </xdr:from>
    <xdr:to>
      <xdr:col>11</xdr:col>
      <xdr:colOff>774700</xdr:colOff>
      <xdr:row>48</xdr:row>
      <xdr:rowOff>122159</xdr:rowOff>
    </xdr:to>
    <xdr:pic>
      <xdr:nvPicPr>
        <xdr:cNvPr id="15" name="Picture 14" descr="Number-One-Main-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5600" y="7620000"/>
          <a:ext cx="1879600" cy="108735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1435100</xdr:colOff>
      <xdr:row>58</xdr:row>
      <xdr:rowOff>86412</xdr:rowOff>
    </xdr:to>
    <xdr:pic>
      <xdr:nvPicPr>
        <xdr:cNvPr id="16" name="Picture 15" descr="Gap_Connah's_Quay_Nomads_Club_crest_for_2013-14_season_onward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763000"/>
          <a:ext cx="1435100" cy="1686612"/>
        </a:xfrm>
        <a:prstGeom prst="rect">
          <a:avLst/>
        </a:prstGeom>
      </xdr:spPr>
    </xdr:pic>
    <xdr:clientData/>
  </xdr:twoCellAnchor>
  <xdr:twoCellAnchor editAs="oneCell">
    <xdr:from>
      <xdr:col>9</xdr:col>
      <xdr:colOff>533400</xdr:colOff>
      <xdr:row>91</xdr:row>
      <xdr:rowOff>63500</xdr:rowOff>
    </xdr:from>
    <xdr:to>
      <xdr:col>11</xdr:col>
      <xdr:colOff>762000</xdr:colOff>
      <xdr:row>97</xdr:row>
      <xdr:rowOff>84059</xdr:rowOff>
    </xdr:to>
    <xdr:pic>
      <xdr:nvPicPr>
        <xdr:cNvPr id="17" name="Picture 16" descr="Number-One-Main-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16357600"/>
          <a:ext cx="1879600" cy="108735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1435100</xdr:colOff>
      <xdr:row>107</xdr:row>
      <xdr:rowOff>86412</xdr:rowOff>
    </xdr:to>
    <xdr:pic>
      <xdr:nvPicPr>
        <xdr:cNvPr id="18" name="Picture 17" descr="Gap_Connah's_Quay_Nomads_Club_crest_for_2013-14_season_onward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538700"/>
          <a:ext cx="1435100" cy="1686612"/>
        </a:xfrm>
        <a:prstGeom prst="rect">
          <a:avLst/>
        </a:prstGeom>
      </xdr:spPr>
    </xdr:pic>
    <xdr:clientData/>
  </xdr:twoCellAnchor>
  <xdr:twoCellAnchor editAs="oneCell">
    <xdr:from>
      <xdr:col>9</xdr:col>
      <xdr:colOff>533400</xdr:colOff>
      <xdr:row>140</xdr:row>
      <xdr:rowOff>63500</xdr:rowOff>
    </xdr:from>
    <xdr:to>
      <xdr:col>11</xdr:col>
      <xdr:colOff>762000</xdr:colOff>
      <xdr:row>146</xdr:row>
      <xdr:rowOff>84059</xdr:rowOff>
    </xdr:to>
    <xdr:pic>
      <xdr:nvPicPr>
        <xdr:cNvPr id="19" name="Picture 18" descr="Number-One-Main-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25133300"/>
          <a:ext cx="1879600" cy="108735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147</xdr:row>
      <xdr:rowOff>0</xdr:rowOff>
    </xdr:from>
    <xdr:to>
      <xdr:col>6</xdr:col>
      <xdr:colOff>1435100</xdr:colOff>
      <xdr:row>156</xdr:row>
      <xdr:rowOff>86412</xdr:rowOff>
    </xdr:to>
    <xdr:pic>
      <xdr:nvPicPr>
        <xdr:cNvPr id="20" name="Picture 19" descr="Gap_Connah's_Quay_Nomads_Club_crest_for_2013-14_season_onward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314400"/>
          <a:ext cx="1435100" cy="1686612"/>
        </a:xfrm>
        <a:prstGeom prst="rect">
          <a:avLst/>
        </a:prstGeom>
      </xdr:spPr>
    </xdr:pic>
    <xdr:clientData/>
  </xdr:twoCellAnchor>
  <xdr:twoCellAnchor editAs="oneCell">
    <xdr:from>
      <xdr:col>9</xdr:col>
      <xdr:colOff>533400</xdr:colOff>
      <xdr:row>189</xdr:row>
      <xdr:rowOff>63500</xdr:rowOff>
    </xdr:from>
    <xdr:to>
      <xdr:col>11</xdr:col>
      <xdr:colOff>762000</xdr:colOff>
      <xdr:row>195</xdr:row>
      <xdr:rowOff>84059</xdr:rowOff>
    </xdr:to>
    <xdr:pic>
      <xdr:nvPicPr>
        <xdr:cNvPr id="21" name="Picture 20" descr="Number-One-Main-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33909000"/>
          <a:ext cx="1879600" cy="108735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1435100</xdr:colOff>
      <xdr:row>205</xdr:row>
      <xdr:rowOff>73712</xdr:rowOff>
    </xdr:to>
    <xdr:pic>
      <xdr:nvPicPr>
        <xdr:cNvPr id="22" name="Picture 21" descr="Gap_Connah's_Quay_Nomads_Club_crest_for_2013-14_season_onward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090100"/>
          <a:ext cx="1435100" cy="1686612"/>
        </a:xfrm>
        <a:prstGeom prst="rect">
          <a:avLst/>
        </a:prstGeom>
      </xdr:spPr>
    </xdr:pic>
    <xdr:clientData/>
  </xdr:twoCellAnchor>
  <xdr:twoCellAnchor editAs="oneCell">
    <xdr:from>
      <xdr:col>9</xdr:col>
      <xdr:colOff>558800</xdr:colOff>
      <xdr:row>238</xdr:row>
      <xdr:rowOff>139700</xdr:rowOff>
    </xdr:from>
    <xdr:to>
      <xdr:col>11</xdr:col>
      <xdr:colOff>787400</xdr:colOff>
      <xdr:row>244</xdr:row>
      <xdr:rowOff>160259</xdr:rowOff>
    </xdr:to>
    <xdr:pic>
      <xdr:nvPicPr>
        <xdr:cNvPr id="23" name="Picture 22" descr="Number-One-Main-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8300" y="42760900"/>
          <a:ext cx="1879600" cy="1087359"/>
        </a:xfrm>
        <a:prstGeom prst="rect">
          <a:avLst/>
        </a:prstGeom>
      </xdr:spPr>
    </xdr:pic>
    <xdr:clientData/>
  </xdr:twoCellAnchor>
  <xdr:twoCellAnchor editAs="oneCell">
    <xdr:from>
      <xdr:col>12</xdr:col>
      <xdr:colOff>12700</xdr:colOff>
      <xdr:row>0</xdr:row>
      <xdr:rowOff>38100</xdr:rowOff>
    </xdr:from>
    <xdr:to>
      <xdr:col>12</xdr:col>
      <xdr:colOff>1447800</xdr:colOff>
      <xdr:row>9</xdr:row>
      <xdr:rowOff>124512</xdr:rowOff>
    </xdr:to>
    <xdr:pic>
      <xdr:nvPicPr>
        <xdr:cNvPr id="24" name="Picture 23" descr="Gap_Connah's_Quay_Nomads_Club_crest_for_2013-14_season_onward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38100"/>
          <a:ext cx="1435100" cy="1686612"/>
        </a:xfrm>
        <a:prstGeom prst="rect">
          <a:avLst/>
        </a:prstGeom>
      </xdr:spPr>
    </xdr:pic>
    <xdr:clientData/>
  </xdr:twoCellAnchor>
  <xdr:twoCellAnchor editAs="oneCell">
    <xdr:from>
      <xdr:col>15</xdr:col>
      <xdr:colOff>546100</xdr:colOff>
      <xdr:row>42</xdr:row>
      <xdr:rowOff>101600</xdr:rowOff>
    </xdr:from>
    <xdr:to>
      <xdr:col>17</xdr:col>
      <xdr:colOff>774700</xdr:colOff>
      <xdr:row>48</xdr:row>
      <xdr:rowOff>122159</xdr:rowOff>
    </xdr:to>
    <xdr:pic>
      <xdr:nvPicPr>
        <xdr:cNvPr id="25" name="Picture 24" descr="Number-One-Main-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8300" y="7620000"/>
          <a:ext cx="1879600" cy="108735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49</xdr:row>
      <xdr:rowOff>0</xdr:rowOff>
    </xdr:from>
    <xdr:to>
      <xdr:col>12</xdr:col>
      <xdr:colOff>1435100</xdr:colOff>
      <xdr:row>58</xdr:row>
      <xdr:rowOff>86412</xdr:rowOff>
    </xdr:to>
    <xdr:pic>
      <xdr:nvPicPr>
        <xdr:cNvPr id="26" name="Picture 25" descr="Gap_Connah's_Quay_Nomads_Club_crest_for_2013-14_season_onward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763000"/>
          <a:ext cx="1435100" cy="1686612"/>
        </a:xfrm>
        <a:prstGeom prst="rect">
          <a:avLst/>
        </a:prstGeom>
      </xdr:spPr>
    </xdr:pic>
    <xdr:clientData/>
  </xdr:twoCellAnchor>
  <xdr:twoCellAnchor editAs="oneCell">
    <xdr:from>
      <xdr:col>15</xdr:col>
      <xdr:colOff>533400</xdr:colOff>
      <xdr:row>91</xdr:row>
      <xdr:rowOff>63500</xdr:rowOff>
    </xdr:from>
    <xdr:to>
      <xdr:col>17</xdr:col>
      <xdr:colOff>762000</xdr:colOff>
      <xdr:row>97</xdr:row>
      <xdr:rowOff>84059</xdr:rowOff>
    </xdr:to>
    <xdr:pic>
      <xdr:nvPicPr>
        <xdr:cNvPr id="27" name="Picture 26" descr="Number-One-Main-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5600" y="16357600"/>
          <a:ext cx="1879600" cy="108735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98</xdr:row>
      <xdr:rowOff>0</xdr:rowOff>
    </xdr:from>
    <xdr:to>
      <xdr:col>12</xdr:col>
      <xdr:colOff>1435100</xdr:colOff>
      <xdr:row>107</xdr:row>
      <xdr:rowOff>86412</xdr:rowOff>
    </xdr:to>
    <xdr:pic>
      <xdr:nvPicPr>
        <xdr:cNvPr id="28" name="Picture 27" descr="Gap_Connah's_Quay_Nomads_Club_crest_for_2013-14_season_onward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538700"/>
          <a:ext cx="1435100" cy="1686612"/>
        </a:xfrm>
        <a:prstGeom prst="rect">
          <a:avLst/>
        </a:prstGeom>
      </xdr:spPr>
    </xdr:pic>
    <xdr:clientData/>
  </xdr:twoCellAnchor>
  <xdr:twoCellAnchor editAs="oneCell">
    <xdr:from>
      <xdr:col>15</xdr:col>
      <xdr:colOff>533400</xdr:colOff>
      <xdr:row>140</xdr:row>
      <xdr:rowOff>63500</xdr:rowOff>
    </xdr:from>
    <xdr:to>
      <xdr:col>17</xdr:col>
      <xdr:colOff>762000</xdr:colOff>
      <xdr:row>146</xdr:row>
      <xdr:rowOff>84059</xdr:rowOff>
    </xdr:to>
    <xdr:pic>
      <xdr:nvPicPr>
        <xdr:cNvPr id="29" name="Picture 28" descr="Number-One-Main-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5600" y="25133300"/>
          <a:ext cx="1879600" cy="108735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147</xdr:row>
      <xdr:rowOff>0</xdr:rowOff>
    </xdr:from>
    <xdr:to>
      <xdr:col>12</xdr:col>
      <xdr:colOff>1435100</xdr:colOff>
      <xdr:row>156</xdr:row>
      <xdr:rowOff>86412</xdr:rowOff>
    </xdr:to>
    <xdr:pic>
      <xdr:nvPicPr>
        <xdr:cNvPr id="30" name="Picture 29" descr="Gap_Connah's_Quay_Nomads_Club_crest_for_2013-14_season_onward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314400"/>
          <a:ext cx="1435100" cy="1686612"/>
        </a:xfrm>
        <a:prstGeom prst="rect">
          <a:avLst/>
        </a:prstGeom>
      </xdr:spPr>
    </xdr:pic>
    <xdr:clientData/>
  </xdr:twoCellAnchor>
  <xdr:twoCellAnchor editAs="oneCell">
    <xdr:from>
      <xdr:col>15</xdr:col>
      <xdr:colOff>533400</xdr:colOff>
      <xdr:row>189</xdr:row>
      <xdr:rowOff>63500</xdr:rowOff>
    </xdr:from>
    <xdr:to>
      <xdr:col>17</xdr:col>
      <xdr:colOff>762000</xdr:colOff>
      <xdr:row>195</xdr:row>
      <xdr:rowOff>84059</xdr:rowOff>
    </xdr:to>
    <xdr:pic>
      <xdr:nvPicPr>
        <xdr:cNvPr id="31" name="Picture 30" descr="Number-One-Main-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5600" y="33909000"/>
          <a:ext cx="1879600" cy="108735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196</xdr:row>
      <xdr:rowOff>0</xdr:rowOff>
    </xdr:from>
    <xdr:to>
      <xdr:col>12</xdr:col>
      <xdr:colOff>1435100</xdr:colOff>
      <xdr:row>205</xdr:row>
      <xdr:rowOff>73712</xdr:rowOff>
    </xdr:to>
    <xdr:pic>
      <xdr:nvPicPr>
        <xdr:cNvPr id="32" name="Picture 31" descr="Gap_Connah's_Quay_Nomads_Club_crest_for_2013-14_season_onward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090100"/>
          <a:ext cx="1435100" cy="1686612"/>
        </a:xfrm>
        <a:prstGeom prst="rect">
          <a:avLst/>
        </a:prstGeom>
      </xdr:spPr>
    </xdr:pic>
    <xdr:clientData/>
  </xdr:twoCellAnchor>
  <xdr:twoCellAnchor editAs="oneCell">
    <xdr:from>
      <xdr:col>15</xdr:col>
      <xdr:colOff>558800</xdr:colOff>
      <xdr:row>238</xdr:row>
      <xdr:rowOff>139700</xdr:rowOff>
    </xdr:from>
    <xdr:to>
      <xdr:col>17</xdr:col>
      <xdr:colOff>787400</xdr:colOff>
      <xdr:row>244</xdr:row>
      <xdr:rowOff>160259</xdr:rowOff>
    </xdr:to>
    <xdr:pic>
      <xdr:nvPicPr>
        <xdr:cNvPr id="33" name="Picture 32" descr="Number-One-Main-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42760900"/>
          <a:ext cx="1879600" cy="1087359"/>
        </a:xfrm>
        <a:prstGeom prst="rect">
          <a:avLst/>
        </a:prstGeom>
      </xdr:spPr>
    </xdr:pic>
    <xdr:clientData/>
  </xdr:twoCellAnchor>
  <xdr:twoCellAnchor editAs="oneCell">
    <xdr:from>
      <xdr:col>18</xdr:col>
      <xdr:colOff>12700</xdr:colOff>
      <xdr:row>0</xdr:row>
      <xdr:rowOff>38100</xdr:rowOff>
    </xdr:from>
    <xdr:to>
      <xdr:col>18</xdr:col>
      <xdr:colOff>1447800</xdr:colOff>
      <xdr:row>9</xdr:row>
      <xdr:rowOff>124512</xdr:rowOff>
    </xdr:to>
    <xdr:pic>
      <xdr:nvPicPr>
        <xdr:cNvPr id="34" name="Picture 33" descr="Gap_Connah's_Quay_Nomads_Club_crest_for_2013-14_season_onward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38100"/>
          <a:ext cx="1435100" cy="1686612"/>
        </a:xfrm>
        <a:prstGeom prst="rect">
          <a:avLst/>
        </a:prstGeom>
      </xdr:spPr>
    </xdr:pic>
    <xdr:clientData/>
  </xdr:twoCellAnchor>
  <xdr:twoCellAnchor editAs="oneCell">
    <xdr:from>
      <xdr:col>21</xdr:col>
      <xdr:colOff>546100</xdr:colOff>
      <xdr:row>42</xdr:row>
      <xdr:rowOff>101600</xdr:rowOff>
    </xdr:from>
    <xdr:to>
      <xdr:col>23</xdr:col>
      <xdr:colOff>774700</xdr:colOff>
      <xdr:row>48</xdr:row>
      <xdr:rowOff>122159</xdr:rowOff>
    </xdr:to>
    <xdr:pic>
      <xdr:nvPicPr>
        <xdr:cNvPr id="35" name="Picture 34" descr="Number-One-Main-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8300" y="7620000"/>
          <a:ext cx="1879600" cy="1087359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1435100</xdr:colOff>
      <xdr:row>58</xdr:row>
      <xdr:rowOff>86412</xdr:rowOff>
    </xdr:to>
    <xdr:pic>
      <xdr:nvPicPr>
        <xdr:cNvPr id="36" name="Picture 35" descr="Gap_Connah's_Quay_Nomads_Club_crest_for_2013-14_season_onward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763000"/>
          <a:ext cx="1435100" cy="1686612"/>
        </a:xfrm>
        <a:prstGeom prst="rect">
          <a:avLst/>
        </a:prstGeom>
      </xdr:spPr>
    </xdr:pic>
    <xdr:clientData/>
  </xdr:twoCellAnchor>
  <xdr:twoCellAnchor editAs="oneCell">
    <xdr:from>
      <xdr:col>21</xdr:col>
      <xdr:colOff>533400</xdr:colOff>
      <xdr:row>91</xdr:row>
      <xdr:rowOff>63500</xdr:rowOff>
    </xdr:from>
    <xdr:to>
      <xdr:col>23</xdr:col>
      <xdr:colOff>762000</xdr:colOff>
      <xdr:row>97</xdr:row>
      <xdr:rowOff>84059</xdr:rowOff>
    </xdr:to>
    <xdr:pic>
      <xdr:nvPicPr>
        <xdr:cNvPr id="37" name="Picture 36" descr="Number-One-Main-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5600" y="16357600"/>
          <a:ext cx="1879600" cy="1087359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1435100</xdr:colOff>
      <xdr:row>107</xdr:row>
      <xdr:rowOff>86412</xdr:rowOff>
    </xdr:to>
    <xdr:pic>
      <xdr:nvPicPr>
        <xdr:cNvPr id="38" name="Picture 37" descr="Gap_Connah's_Quay_Nomads_Club_crest_for_2013-14_season_onward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538700"/>
          <a:ext cx="1435100" cy="1686612"/>
        </a:xfrm>
        <a:prstGeom prst="rect">
          <a:avLst/>
        </a:prstGeom>
      </xdr:spPr>
    </xdr:pic>
    <xdr:clientData/>
  </xdr:twoCellAnchor>
  <xdr:twoCellAnchor editAs="oneCell">
    <xdr:from>
      <xdr:col>21</xdr:col>
      <xdr:colOff>533400</xdr:colOff>
      <xdr:row>140</xdr:row>
      <xdr:rowOff>63500</xdr:rowOff>
    </xdr:from>
    <xdr:to>
      <xdr:col>23</xdr:col>
      <xdr:colOff>762000</xdr:colOff>
      <xdr:row>146</xdr:row>
      <xdr:rowOff>84059</xdr:rowOff>
    </xdr:to>
    <xdr:pic>
      <xdr:nvPicPr>
        <xdr:cNvPr id="39" name="Picture 38" descr="Number-One-Main-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5600" y="25133300"/>
          <a:ext cx="1879600" cy="1087359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1435100</xdr:colOff>
      <xdr:row>156</xdr:row>
      <xdr:rowOff>86412</xdr:rowOff>
    </xdr:to>
    <xdr:pic>
      <xdr:nvPicPr>
        <xdr:cNvPr id="40" name="Picture 39" descr="Gap_Connah's_Quay_Nomads_Club_crest_for_2013-14_season_onward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314400"/>
          <a:ext cx="1435100" cy="1686612"/>
        </a:xfrm>
        <a:prstGeom prst="rect">
          <a:avLst/>
        </a:prstGeom>
      </xdr:spPr>
    </xdr:pic>
    <xdr:clientData/>
  </xdr:twoCellAnchor>
  <xdr:twoCellAnchor editAs="oneCell">
    <xdr:from>
      <xdr:col>21</xdr:col>
      <xdr:colOff>533400</xdr:colOff>
      <xdr:row>189</xdr:row>
      <xdr:rowOff>63500</xdr:rowOff>
    </xdr:from>
    <xdr:to>
      <xdr:col>23</xdr:col>
      <xdr:colOff>762000</xdr:colOff>
      <xdr:row>195</xdr:row>
      <xdr:rowOff>84059</xdr:rowOff>
    </xdr:to>
    <xdr:pic>
      <xdr:nvPicPr>
        <xdr:cNvPr id="41" name="Picture 40" descr="Number-One-Main-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5600" y="33909000"/>
          <a:ext cx="1879600" cy="1087359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1435100</xdr:colOff>
      <xdr:row>205</xdr:row>
      <xdr:rowOff>73712</xdr:rowOff>
    </xdr:to>
    <xdr:pic>
      <xdr:nvPicPr>
        <xdr:cNvPr id="42" name="Picture 41" descr="Gap_Connah's_Quay_Nomads_Club_crest_for_2013-14_season_onward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090100"/>
          <a:ext cx="1435100" cy="1686612"/>
        </a:xfrm>
        <a:prstGeom prst="rect">
          <a:avLst/>
        </a:prstGeom>
      </xdr:spPr>
    </xdr:pic>
    <xdr:clientData/>
  </xdr:twoCellAnchor>
  <xdr:twoCellAnchor editAs="oneCell">
    <xdr:from>
      <xdr:col>21</xdr:col>
      <xdr:colOff>558800</xdr:colOff>
      <xdr:row>238</xdr:row>
      <xdr:rowOff>139700</xdr:rowOff>
    </xdr:from>
    <xdr:to>
      <xdr:col>23</xdr:col>
      <xdr:colOff>787400</xdr:colOff>
      <xdr:row>244</xdr:row>
      <xdr:rowOff>160259</xdr:rowOff>
    </xdr:to>
    <xdr:pic>
      <xdr:nvPicPr>
        <xdr:cNvPr id="43" name="Picture 42" descr="Number-One-Main-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42760900"/>
          <a:ext cx="1879600" cy="10873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38100</xdr:rowOff>
    </xdr:from>
    <xdr:to>
      <xdr:col>0</xdr:col>
      <xdr:colOff>1447800</xdr:colOff>
      <xdr:row>9</xdr:row>
      <xdr:rowOff>124512</xdr:rowOff>
    </xdr:to>
    <xdr:pic>
      <xdr:nvPicPr>
        <xdr:cNvPr id="2" name="Picture 1" descr="Gap_Connah's_Quay_Nomads_Club_crest_for_2013-14_season_onward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38100"/>
          <a:ext cx="1435100" cy="1686612"/>
        </a:xfrm>
        <a:prstGeom prst="rect">
          <a:avLst/>
        </a:prstGeom>
      </xdr:spPr>
    </xdr:pic>
    <xdr:clientData/>
  </xdr:twoCellAnchor>
  <xdr:twoCellAnchor editAs="oneCell">
    <xdr:from>
      <xdr:col>3</xdr:col>
      <xdr:colOff>546100</xdr:colOff>
      <xdr:row>42</xdr:row>
      <xdr:rowOff>101600</xdr:rowOff>
    </xdr:from>
    <xdr:to>
      <xdr:col>5</xdr:col>
      <xdr:colOff>749300</xdr:colOff>
      <xdr:row>48</xdr:row>
      <xdr:rowOff>122159</xdr:rowOff>
    </xdr:to>
    <xdr:pic>
      <xdr:nvPicPr>
        <xdr:cNvPr id="3" name="Picture 2" descr="Number-One-Main-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5600" y="7620000"/>
          <a:ext cx="1879600" cy="10873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1435100</xdr:colOff>
      <xdr:row>58</xdr:row>
      <xdr:rowOff>86412</xdr:rowOff>
    </xdr:to>
    <xdr:pic>
      <xdr:nvPicPr>
        <xdr:cNvPr id="4" name="Picture 3" descr="Gap_Connah's_Quay_Nomads_Club_crest_for_2013-14_season_onward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763000"/>
          <a:ext cx="1435100" cy="1686612"/>
        </a:xfrm>
        <a:prstGeom prst="rect">
          <a:avLst/>
        </a:prstGeom>
      </xdr:spPr>
    </xdr:pic>
    <xdr:clientData/>
  </xdr:twoCellAnchor>
  <xdr:twoCellAnchor editAs="oneCell">
    <xdr:from>
      <xdr:col>3</xdr:col>
      <xdr:colOff>533400</xdr:colOff>
      <xdr:row>91</xdr:row>
      <xdr:rowOff>63500</xdr:rowOff>
    </xdr:from>
    <xdr:to>
      <xdr:col>5</xdr:col>
      <xdr:colOff>736600</xdr:colOff>
      <xdr:row>97</xdr:row>
      <xdr:rowOff>84059</xdr:rowOff>
    </xdr:to>
    <xdr:pic>
      <xdr:nvPicPr>
        <xdr:cNvPr id="5" name="Picture 4" descr="Number-One-Main-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16357600"/>
          <a:ext cx="1879600" cy="10873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1435100</xdr:colOff>
      <xdr:row>107</xdr:row>
      <xdr:rowOff>86412</xdr:rowOff>
    </xdr:to>
    <xdr:pic>
      <xdr:nvPicPr>
        <xdr:cNvPr id="6" name="Picture 5" descr="Gap_Connah's_Quay_Nomads_Club_crest_for_2013-14_season_onward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538700"/>
          <a:ext cx="1435100" cy="1686612"/>
        </a:xfrm>
        <a:prstGeom prst="rect">
          <a:avLst/>
        </a:prstGeom>
      </xdr:spPr>
    </xdr:pic>
    <xdr:clientData/>
  </xdr:twoCellAnchor>
  <xdr:twoCellAnchor editAs="oneCell">
    <xdr:from>
      <xdr:col>3</xdr:col>
      <xdr:colOff>533400</xdr:colOff>
      <xdr:row>140</xdr:row>
      <xdr:rowOff>63500</xdr:rowOff>
    </xdr:from>
    <xdr:to>
      <xdr:col>5</xdr:col>
      <xdr:colOff>736600</xdr:colOff>
      <xdr:row>146</xdr:row>
      <xdr:rowOff>84059</xdr:rowOff>
    </xdr:to>
    <xdr:pic>
      <xdr:nvPicPr>
        <xdr:cNvPr id="7" name="Picture 6" descr="Number-One-Main-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25133300"/>
          <a:ext cx="1879600" cy="10873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1435100</xdr:colOff>
      <xdr:row>156</xdr:row>
      <xdr:rowOff>86412</xdr:rowOff>
    </xdr:to>
    <xdr:pic>
      <xdr:nvPicPr>
        <xdr:cNvPr id="8" name="Picture 7" descr="Gap_Connah's_Quay_Nomads_Club_crest_for_2013-14_season_onward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314400"/>
          <a:ext cx="1435100" cy="1686612"/>
        </a:xfrm>
        <a:prstGeom prst="rect">
          <a:avLst/>
        </a:prstGeom>
      </xdr:spPr>
    </xdr:pic>
    <xdr:clientData/>
  </xdr:twoCellAnchor>
  <xdr:twoCellAnchor editAs="oneCell">
    <xdr:from>
      <xdr:col>3</xdr:col>
      <xdr:colOff>533400</xdr:colOff>
      <xdr:row>189</xdr:row>
      <xdr:rowOff>63500</xdr:rowOff>
    </xdr:from>
    <xdr:to>
      <xdr:col>5</xdr:col>
      <xdr:colOff>736600</xdr:colOff>
      <xdr:row>195</xdr:row>
      <xdr:rowOff>84059</xdr:rowOff>
    </xdr:to>
    <xdr:pic>
      <xdr:nvPicPr>
        <xdr:cNvPr id="9" name="Picture 8" descr="Number-One-Main-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33909000"/>
          <a:ext cx="1879600" cy="10873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1435100</xdr:colOff>
      <xdr:row>205</xdr:row>
      <xdr:rowOff>73712</xdr:rowOff>
    </xdr:to>
    <xdr:pic>
      <xdr:nvPicPr>
        <xdr:cNvPr id="10" name="Picture 9" descr="Gap_Connah's_Quay_Nomads_Club_crest_for_2013-14_season_onward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090100"/>
          <a:ext cx="1435100" cy="1686612"/>
        </a:xfrm>
        <a:prstGeom prst="rect">
          <a:avLst/>
        </a:prstGeom>
      </xdr:spPr>
    </xdr:pic>
    <xdr:clientData/>
  </xdr:twoCellAnchor>
  <xdr:twoCellAnchor editAs="oneCell">
    <xdr:from>
      <xdr:col>3</xdr:col>
      <xdr:colOff>558800</xdr:colOff>
      <xdr:row>238</xdr:row>
      <xdr:rowOff>139700</xdr:rowOff>
    </xdr:from>
    <xdr:to>
      <xdr:col>5</xdr:col>
      <xdr:colOff>762000</xdr:colOff>
      <xdr:row>244</xdr:row>
      <xdr:rowOff>160259</xdr:rowOff>
    </xdr:to>
    <xdr:pic>
      <xdr:nvPicPr>
        <xdr:cNvPr id="11" name="Picture 10" descr="Number-One-Main-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8300" y="42760900"/>
          <a:ext cx="1879600" cy="10873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38100</xdr:rowOff>
    </xdr:from>
    <xdr:to>
      <xdr:col>0</xdr:col>
      <xdr:colOff>1447800</xdr:colOff>
      <xdr:row>9</xdr:row>
      <xdr:rowOff>124512</xdr:rowOff>
    </xdr:to>
    <xdr:pic>
      <xdr:nvPicPr>
        <xdr:cNvPr id="2" name="Picture 1" descr="Gap_Connah's_Quay_Nomads_Club_crest_for_2013-14_season_onward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38100"/>
          <a:ext cx="1435100" cy="1686612"/>
        </a:xfrm>
        <a:prstGeom prst="rect">
          <a:avLst/>
        </a:prstGeom>
      </xdr:spPr>
    </xdr:pic>
    <xdr:clientData/>
  </xdr:twoCellAnchor>
  <xdr:twoCellAnchor editAs="oneCell">
    <xdr:from>
      <xdr:col>3</xdr:col>
      <xdr:colOff>546100</xdr:colOff>
      <xdr:row>42</xdr:row>
      <xdr:rowOff>101600</xdr:rowOff>
    </xdr:from>
    <xdr:to>
      <xdr:col>5</xdr:col>
      <xdr:colOff>749300</xdr:colOff>
      <xdr:row>48</xdr:row>
      <xdr:rowOff>122159</xdr:rowOff>
    </xdr:to>
    <xdr:pic>
      <xdr:nvPicPr>
        <xdr:cNvPr id="3" name="Picture 2" descr="Number-One-Main-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5600" y="7620000"/>
          <a:ext cx="1879600" cy="10873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1435100</xdr:colOff>
      <xdr:row>58</xdr:row>
      <xdr:rowOff>86412</xdr:rowOff>
    </xdr:to>
    <xdr:pic>
      <xdr:nvPicPr>
        <xdr:cNvPr id="4" name="Picture 3" descr="Gap_Connah's_Quay_Nomads_Club_crest_for_2013-14_season_onward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763000"/>
          <a:ext cx="1435100" cy="1686612"/>
        </a:xfrm>
        <a:prstGeom prst="rect">
          <a:avLst/>
        </a:prstGeom>
      </xdr:spPr>
    </xdr:pic>
    <xdr:clientData/>
  </xdr:twoCellAnchor>
  <xdr:twoCellAnchor editAs="oneCell">
    <xdr:from>
      <xdr:col>3</xdr:col>
      <xdr:colOff>533400</xdr:colOff>
      <xdr:row>91</xdr:row>
      <xdr:rowOff>63500</xdr:rowOff>
    </xdr:from>
    <xdr:to>
      <xdr:col>5</xdr:col>
      <xdr:colOff>736600</xdr:colOff>
      <xdr:row>97</xdr:row>
      <xdr:rowOff>84059</xdr:rowOff>
    </xdr:to>
    <xdr:pic>
      <xdr:nvPicPr>
        <xdr:cNvPr id="5" name="Picture 4" descr="Number-One-Main-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16357600"/>
          <a:ext cx="1879600" cy="10873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1435100</xdr:colOff>
      <xdr:row>107</xdr:row>
      <xdr:rowOff>86412</xdr:rowOff>
    </xdr:to>
    <xdr:pic>
      <xdr:nvPicPr>
        <xdr:cNvPr id="6" name="Picture 5" descr="Gap_Connah's_Quay_Nomads_Club_crest_for_2013-14_season_onward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538700"/>
          <a:ext cx="1435100" cy="1686612"/>
        </a:xfrm>
        <a:prstGeom prst="rect">
          <a:avLst/>
        </a:prstGeom>
      </xdr:spPr>
    </xdr:pic>
    <xdr:clientData/>
  </xdr:twoCellAnchor>
  <xdr:twoCellAnchor editAs="oneCell">
    <xdr:from>
      <xdr:col>3</xdr:col>
      <xdr:colOff>533400</xdr:colOff>
      <xdr:row>140</xdr:row>
      <xdr:rowOff>63500</xdr:rowOff>
    </xdr:from>
    <xdr:to>
      <xdr:col>5</xdr:col>
      <xdr:colOff>736600</xdr:colOff>
      <xdr:row>146</xdr:row>
      <xdr:rowOff>84059</xdr:rowOff>
    </xdr:to>
    <xdr:pic>
      <xdr:nvPicPr>
        <xdr:cNvPr id="7" name="Picture 6" descr="Number-One-Main-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25133300"/>
          <a:ext cx="1879600" cy="10873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1435100</xdr:colOff>
      <xdr:row>156</xdr:row>
      <xdr:rowOff>86412</xdr:rowOff>
    </xdr:to>
    <xdr:pic>
      <xdr:nvPicPr>
        <xdr:cNvPr id="8" name="Picture 7" descr="Gap_Connah's_Quay_Nomads_Club_crest_for_2013-14_season_onward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314400"/>
          <a:ext cx="1435100" cy="1686612"/>
        </a:xfrm>
        <a:prstGeom prst="rect">
          <a:avLst/>
        </a:prstGeom>
      </xdr:spPr>
    </xdr:pic>
    <xdr:clientData/>
  </xdr:twoCellAnchor>
  <xdr:twoCellAnchor editAs="oneCell">
    <xdr:from>
      <xdr:col>3</xdr:col>
      <xdr:colOff>533400</xdr:colOff>
      <xdr:row>189</xdr:row>
      <xdr:rowOff>63500</xdr:rowOff>
    </xdr:from>
    <xdr:to>
      <xdr:col>5</xdr:col>
      <xdr:colOff>736600</xdr:colOff>
      <xdr:row>195</xdr:row>
      <xdr:rowOff>84059</xdr:rowOff>
    </xdr:to>
    <xdr:pic>
      <xdr:nvPicPr>
        <xdr:cNvPr id="9" name="Picture 8" descr="Number-One-Main-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33909000"/>
          <a:ext cx="1879600" cy="10873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1435100</xdr:colOff>
      <xdr:row>205</xdr:row>
      <xdr:rowOff>73712</xdr:rowOff>
    </xdr:to>
    <xdr:pic>
      <xdr:nvPicPr>
        <xdr:cNvPr id="10" name="Picture 9" descr="Gap_Connah's_Quay_Nomads_Club_crest_for_2013-14_season_onward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090100"/>
          <a:ext cx="1435100" cy="1686612"/>
        </a:xfrm>
        <a:prstGeom prst="rect">
          <a:avLst/>
        </a:prstGeom>
      </xdr:spPr>
    </xdr:pic>
    <xdr:clientData/>
  </xdr:twoCellAnchor>
  <xdr:twoCellAnchor editAs="oneCell">
    <xdr:from>
      <xdr:col>3</xdr:col>
      <xdr:colOff>558800</xdr:colOff>
      <xdr:row>238</xdr:row>
      <xdr:rowOff>139700</xdr:rowOff>
    </xdr:from>
    <xdr:to>
      <xdr:col>5</xdr:col>
      <xdr:colOff>762000</xdr:colOff>
      <xdr:row>244</xdr:row>
      <xdr:rowOff>160259</xdr:rowOff>
    </xdr:to>
    <xdr:pic>
      <xdr:nvPicPr>
        <xdr:cNvPr id="11" name="Picture 10" descr="Number-One-Main-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8300" y="42760900"/>
          <a:ext cx="1879600" cy="10873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38100</xdr:rowOff>
    </xdr:from>
    <xdr:to>
      <xdr:col>0</xdr:col>
      <xdr:colOff>1447800</xdr:colOff>
      <xdr:row>9</xdr:row>
      <xdr:rowOff>124512</xdr:rowOff>
    </xdr:to>
    <xdr:pic>
      <xdr:nvPicPr>
        <xdr:cNvPr id="2" name="Picture 1" descr="Gap_Connah's_Quay_Nomads_Club_crest_for_2013-14_season_onward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38100"/>
          <a:ext cx="1435100" cy="1686612"/>
        </a:xfrm>
        <a:prstGeom prst="rect">
          <a:avLst/>
        </a:prstGeom>
      </xdr:spPr>
    </xdr:pic>
    <xdr:clientData/>
  </xdr:twoCellAnchor>
  <xdr:twoCellAnchor editAs="oneCell">
    <xdr:from>
      <xdr:col>3</xdr:col>
      <xdr:colOff>546100</xdr:colOff>
      <xdr:row>42</xdr:row>
      <xdr:rowOff>101600</xdr:rowOff>
    </xdr:from>
    <xdr:to>
      <xdr:col>5</xdr:col>
      <xdr:colOff>749300</xdr:colOff>
      <xdr:row>48</xdr:row>
      <xdr:rowOff>122159</xdr:rowOff>
    </xdr:to>
    <xdr:pic>
      <xdr:nvPicPr>
        <xdr:cNvPr id="3" name="Picture 2" descr="Number-One-Main-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5600" y="7620000"/>
          <a:ext cx="1879600" cy="10873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1435100</xdr:colOff>
      <xdr:row>58</xdr:row>
      <xdr:rowOff>86412</xdr:rowOff>
    </xdr:to>
    <xdr:pic>
      <xdr:nvPicPr>
        <xdr:cNvPr id="4" name="Picture 3" descr="Gap_Connah's_Quay_Nomads_Club_crest_for_2013-14_season_onward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763000"/>
          <a:ext cx="1435100" cy="1686612"/>
        </a:xfrm>
        <a:prstGeom prst="rect">
          <a:avLst/>
        </a:prstGeom>
      </xdr:spPr>
    </xdr:pic>
    <xdr:clientData/>
  </xdr:twoCellAnchor>
  <xdr:twoCellAnchor editAs="oneCell">
    <xdr:from>
      <xdr:col>3</xdr:col>
      <xdr:colOff>533400</xdr:colOff>
      <xdr:row>91</xdr:row>
      <xdr:rowOff>63500</xdr:rowOff>
    </xdr:from>
    <xdr:to>
      <xdr:col>5</xdr:col>
      <xdr:colOff>736600</xdr:colOff>
      <xdr:row>97</xdr:row>
      <xdr:rowOff>84059</xdr:rowOff>
    </xdr:to>
    <xdr:pic>
      <xdr:nvPicPr>
        <xdr:cNvPr id="5" name="Picture 4" descr="Number-One-Main-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16357600"/>
          <a:ext cx="1879600" cy="10873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1435100</xdr:colOff>
      <xdr:row>107</xdr:row>
      <xdr:rowOff>86412</xdr:rowOff>
    </xdr:to>
    <xdr:pic>
      <xdr:nvPicPr>
        <xdr:cNvPr id="6" name="Picture 5" descr="Gap_Connah's_Quay_Nomads_Club_crest_for_2013-14_season_onward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538700"/>
          <a:ext cx="1435100" cy="1686612"/>
        </a:xfrm>
        <a:prstGeom prst="rect">
          <a:avLst/>
        </a:prstGeom>
      </xdr:spPr>
    </xdr:pic>
    <xdr:clientData/>
  </xdr:twoCellAnchor>
  <xdr:twoCellAnchor editAs="oneCell">
    <xdr:from>
      <xdr:col>3</xdr:col>
      <xdr:colOff>533400</xdr:colOff>
      <xdr:row>140</xdr:row>
      <xdr:rowOff>63500</xdr:rowOff>
    </xdr:from>
    <xdr:to>
      <xdr:col>5</xdr:col>
      <xdr:colOff>736600</xdr:colOff>
      <xdr:row>146</xdr:row>
      <xdr:rowOff>84059</xdr:rowOff>
    </xdr:to>
    <xdr:pic>
      <xdr:nvPicPr>
        <xdr:cNvPr id="7" name="Picture 6" descr="Number-One-Main-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25133300"/>
          <a:ext cx="1879600" cy="10873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1435100</xdr:colOff>
      <xdr:row>156</xdr:row>
      <xdr:rowOff>86412</xdr:rowOff>
    </xdr:to>
    <xdr:pic>
      <xdr:nvPicPr>
        <xdr:cNvPr id="8" name="Picture 7" descr="Gap_Connah's_Quay_Nomads_Club_crest_for_2013-14_season_onward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314400"/>
          <a:ext cx="1435100" cy="1686612"/>
        </a:xfrm>
        <a:prstGeom prst="rect">
          <a:avLst/>
        </a:prstGeom>
      </xdr:spPr>
    </xdr:pic>
    <xdr:clientData/>
  </xdr:twoCellAnchor>
  <xdr:twoCellAnchor editAs="oneCell">
    <xdr:from>
      <xdr:col>3</xdr:col>
      <xdr:colOff>533400</xdr:colOff>
      <xdr:row>189</xdr:row>
      <xdr:rowOff>63500</xdr:rowOff>
    </xdr:from>
    <xdr:to>
      <xdr:col>5</xdr:col>
      <xdr:colOff>736600</xdr:colOff>
      <xdr:row>195</xdr:row>
      <xdr:rowOff>84059</xdr:rowOff>
    </xdr:to>
    <xdr:pic>
      <xdr:nvPicPr>
        <xdr:cNvPr id="9" name="Picture 8" descr="Number-One-Main-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33909000"/>
          <a:ext cx="1879600" cy="10873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1435100</xdr:colOff>
      <xdr:row>205</xdr:row>
      <xdr:rowOff>73712</xdr:rowOff>
    </xdr:to>
    <xdr:pic>
      <xdr:nvPicPr>
        <xdr:cNvPr id="10" name="Picture 9" descr="Gap_Connah's_Quay_Nomads_Club_crest_for_2013-14_season_onward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090100"/>
          <a:ext cx="1435100" cy="1686612"/>
        </a:xfrm>
        <a:prstGeom prst="rect">
          <a:avLst/>
        </a:prstGeom>
      </xdr:spPr>
    </xdr:pic>
    <xdr:clientData/>
  </xdr:twoCellAnchor>
  <xdr:twoCellAnchor editAs="oneCell">
    <xdr:from>
      <xdr:col>3</xdr:col>
      <xdr:colOff>558800</xdr:colOff>
      <xdr:row>238</xdr:row>
      <xdr:rowOff>139700</xdr:rowOff>
    </xdr:from>
    <xdr:to>
      <xdr:col>5</xdr:col>
      <xdr:colOff>762000</xdr:colOff>
      <xdr:row>244</xdr:row>
      <xdr:rowOff>160259</xdr:rowOff>
    </xdr:to>
    <xdr:pic>
      <xdr:nvPicPr>
        <xdr:cNvPr id="11" name="Picture 10" descr="Number-One-Main-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8300" y="42760900"/>
          <a:ext cx="1879600" cy="10873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38100</xdr:rowOff>
    </xdr:from>
    <xdr:to>
      <xdr:col>0</xdr:col>
      <xdr:colOff>1447800</xdr:colOff>
      <xdr:row>9</xdr:row>
      <xdr:rowOff>124512</xdr:rowOff>
    </xdr:to>
    <xdr:pic>
      <xdr:nvPicPr>
        <xdr:cNvPr id="2" name="Picture 1" descr="Gap_Connah's_Quay_Nomads_Club_crest_for_2013-14_season_onward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38100"/>
          <a:ext cx="1435100" cy="1686612"/>
        </a:xfrm>
        <a:prstGeom prst="rect">
          <a:avLst/>
        </a:prstGeom>
      </xdr:spPr>
    </xdr:pic>
    <xdr:clientData/>
  </xdr:twoCellAnchor>
  <xdr:twoCellAnchor editAs="oneCell">
    <xdr:from>
      <xdr:col>3</xdr:col>
      <xdr:colOff>546100</xdr:colOff>
      <xdr:row>42</xdr:row>
      <xdr:rowOff>101600</xdr:rowOff>
    </xdr:from>
    <xdr:to>
      <xdr:col>5</xdr:col>
      <xdr:colOff>749300</xdr:colOff>
      <xdr:row>48</xdr:row>
      <xdr:rowOff>122159</xdr:rowOff>
    </xdr:to>
    <xdr:pic>
      <xdr:nvPicPr>
        <xdr:cNvPr id="3" name="Picture 2" descr="Number-One-Main-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5600" y="7620000"/>
          <a:ext cx="1879600" cy="10873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1435100</xdr:colOff>
      <xdr:row>58</xdr:row>
      <xdr:rowOff>86412</xdr:rowOff>
    </xdr:to>
    <xdr:pic>
      <xdr:nvPicPr>
        <xdr:cNvPr id="4" name="Picture 3" descr="Gap_Connah's_Quay_Nomads_Club_crest_for_2013-14_season_onward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763000"/>
          <a:ext cx="1435100" cy="1686612"/>
        </a:xfrm>
        <a:prstGeom prst="rect">
          <a:avLst/>
        </a:prstGeom>
      </xdr:spPr>
    </xdr:pic>
    <xdr:clientData/>
  </xdr:twoCellAnchor>
  <xdr:twoCellAnchor editAs="oneCell">
    <xdr:from>
      <xdr:col>3</xdr:col>
      <xdr:colOff>533400</xdr:colOff>
      <xdr:row>91</xdr:row>
      <xdr:rowOff>63500</xdr:rowOff>
    </xdr:from>
    <xdr:to>
      <xdr:col>5</xdr:col>
      <xdr:colOff>736600</xdr:colOff>
      <xdr:row>97</xdr:row>
      <xdr:rowOff>84059</xdr:rowOff>
    </xdr:to>
    <xdr:pic>
      <xdr:nvPicPr>
        <xdr:cNvPr id="5" name="Picture 4" descr="Number-One-Main-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16357600"/>
          <a:ext cx="1879600" cy="10873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1435100</xdr:colOff>
      <xdr:row>107</xdr:row>
      <xdr:rowOff>86412</xdr:rowOff>
    </xdr:to>
    <xdr:pic>
      <xdr:nvPicPr>
        <xdr:cNvPr id="6" name="Picture 5" descr="Gap_Connah's_Quay_Nomads_Club_crest_for_2013-14_season_onward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538700"/>
          <a:ext cx="1435100" cy="1686612"/>
        </a:xfrm>
        <a:prstGeom prst="rect">
          <a:avLst/>
        </a:prstGeom>
      </xdr:spPr>
    </xdr:pic>
    <xdr:clientData/>
  </xdr:twoCellAnchor>
  <xdr:twoCellAnchor editAs="oneCell">
    <xdr:from>
      <xdr:col>3</xdr:col>
      <xdr:colOff>533400</xdr:colOff>
      <xdr:row>140</xdr:row>
      <xdr:rowOff>63500</xdr:rowOff>
    </xdr:from>
    <xdr:to>
      <xdr:col>5</xdr:col>
      <xdr:colOff>736600</xdr:colOff>
      <xdr:row>146</xdr:row>
      <xdr:rowOff>84059</xdr:rowOff>
    </xdr:to>
    <xdr:pic>
      <xdr:nvPicPr>
        <xdr:cNvPr id="7" name="Picture 6" descr="Number-One-Main-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25133300"/>
          <a:ext cx="1879600" cy="10873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1435100</xdr:colOff>
      <xdr:row>156</xdr:row>
      <xdr:rowOff>86412</xdr:rowOff>
    </xdr:to>
    <xdr:pic>
      <xdr:nvPicPr>
        <xdr:cNvPr id="8" name="Picture 7" descr="Gap_Connah's_Quay_Nomads_Club_crest_for_2013-14_season_onward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314400"/>
          <a:ext cx="1435100" cy="1686612"/>
        </a:xfrm>
        <a:prstGeom prst="rect">
          <a:avLst/>
        </a:prstGeom>
      </xdr:spPr>
    </xdr:pic>
    <xdr:clientData/>
  </xdr:twoCellAnchor>
  <xdr:twoCellAnchor editAs="oneCell">
    <xdr:from>
      <xdr:col>3</xdr:col>
      <xdr:colOff>533400</xdr:colOff>
      <xdr:row>189</xdr:row>
      <xdr:rowOff>63500</xdr:rowOff>
    </xdr:from>
    <xdr:to>
      <xdr:col>5</xdr:col>
      <xdr:colOff>736600</xdr:colOff>
      <xdr:row>195</xdr:row>
      <xdr:rowOff>84059</xdr:rowOff>
    </xdr:to>
    <xdr:pic>
      <xdr:nvPicPr>
        <xdr:cNvPr id="9" name="Picture 8" descr="Number-One-Main-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33909000"/>
          <a:ext cx="1879600" cy="10873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1435100</xdr:colOff>
      <xdr:row>205</xdr:row>
      <xdr:rowOff>73712</xdr:rowOff>
    </xdr:to>
    <xdr:pic>
      <xdr:nvPicPr>
        <xdr:cNvPr id="10" name="Picture 9" descr="Gap_Connah's_Quay_Nomads_Club_crest_for_2013-14_season_onward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090100"/>
          <a:ext cx="1435100" cy="1686612"/>
        </a:xfrm>
        <a:prstGeom prst="rect">
          <a:avLst/>
        </a:prstGeom>
      </xdr:spPr>
    </xdr:pic>
    <xdr:clientData/>
  </xdr:twoCellAnchor>
  <xdr:twoCellAnchor editAs="oneCell">
    <xdr:from>
      <xdr:col>3</xdr:col>
      <xdr:colOff>558800</xdr:colOff>
      <xdr:row>238</xdr:row>
      <xdr:rowOff>139700</xdr:rowOff>
    </xdr:from>
    <xdr:to>
      <xdr:col>5</xdr:col>
      <xdr:colOff>762000</xdr:colOff>
      <xdr:row>244</xdr:row>
      <xdr:rowOff>160259</xdr:rowOff>
    </xdr:to>
    <xdr:pic>
      <xdr:nvPicPr>
        <xdr:cNvPr id="11" name="Picture 10" descr="Number-One-Main-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8300" y="42760900"/>
          <a:ext cx="1879600" cy="108735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d Harper" refreshedDate="42900.965686111114" createdVersion="6" refreshedVersion="4" minRefreshableVersion="3" recordCount="88">
  <cacheSource type="worksheet">
    <worksheetSource name="TBLDatabase"/>
  </cacheSource>
  <cacheFields count="14">
    <cacheField name="Date" numFmtId="14">
      <sharedItems containsSemiMixedTypes="0" containsNonDate="0" containsDate="1" containsString="0" minDate="2017-05-25T00:00:00" maxDate="2017-05-26T00:00:00"/>
    </cacheField>
    <cacheField name="Test Label" numFmtId="0">
      <sharedItems count="4">
        <s v="Test 1"/>
        <s v="Test 2" u="1"/>
        <s v="Test 3" u="1"/>
        <s v="Test 4" u="1"/>
      </sharedItems>
    </cacheField>
    <cacheField name="Athlete Name" numFmtId="0">
      <sharedItems count="97">
        <s v="Dyfan Thomas"/>
        <s v="Harry Smith"/>
        <s v="Oli"/>
        <s v="Josh Williams"/>
        <s v="Dom Jenkins"/>
        <s v="Callum Tipper"/>
        <s v="Toby Gallagher-Keaver"/>
        <s v="Jack Wissett"/>
        <s v="Will Ebberell"/>
        <s v="Liam Moss"/>
        <s v="Jack Western"/>
        <s v="Owen Czerniak"/>
        <s v="Alex Palmer"/>
        <s v="Dan Lloyd"/>
        <s v="Reagan Jones"/>
        <s v="Steffan Knight"/>
        <s v="Kane Edwardson"/>
        <s v="Jake Harper"/>
        <s v="Matty Atkinson"/>
        <s v="Levi Parry"/>
        <s v="Owen Hallmark"/>
        <s v="Marcus Connor-Astreos"/>
        <s v="Michael Follis"/>
        <s v="Joel Gray"/>
        <s v="Leo Sumner"/>
        <s v="Lee Rodgers"/>
        <s v="Lewis Hopwood"/>
        <s v="Nathen Jones"/>
        <s v="James Worthington"/>
        <s v="Elliot Evans"/>
        <s v="Morley R ??"/>
        <s v="Matty Dewhurst"/>
        <s v="Ethan Hanson"/>
        <s v="Ben F"/>
        <s v="Jack W"/>
        <s v="Eaffi E"/>
        <s v="Will N"/>
        <s v="Jay Bell"/>
        <s v="Tom N"/>
        <s v="Cameron Ellis"/>
        <s v="Lucas Jones"/>
        <s v="Leon Bennett"/>
        <s v="Jay Mountain"/>
        <s v="Ben Hes.."/>
        <s v="Ben On"/>
        <s v="Oliver"/>
        <s v="Ben C"/>
        <s v="Harrison"/>
        <s v="Jack J"/>
        <s v="Harry"/>
        <s v="James"/>
        <s v="Charlie"/>
        <s v="Zac"/>
        <s v="Ethan"/>
        <s v="Adam P"/>
        <s v="Sam"/>
        <s v="Finley"/>
        <s v="Mackenzie"/>
        <s v="Sunny"/>
        <s v="Luke"/>
        <s v="Swino"/>
        <s v="Jack H"/>
        <s v="Harley S"/>
        <s v="Jordan"/>
        <s v="George"/>
        <s v="Coel"/>
        <s v="Cal B"/>
        <s v="Owen M"/>
        <s v="Conor H"/>
        <s v="Tom B"/>
        <s v="Sully"/>
        <s v="Bru"/>
        <s v="Sam H"/>
        <s v="Dylan M"/>
        <s v="Conor C"/>
        <s v="Sam F"/>
        <s v="Dawson"/>
        <s v="Max M"/>
        <s v="Ben L"/>
        <s v="Dan S"/>
        <s v="Ryan S"/>
        <s v="Ethan G"/>
        <s v="Taylor A"/>
        <s v="Jacob B"/>
        <s v="Cam R"/>
        <s v="Junior"/>
        <s v="Gary Parks" u="1"/>
        <s v="Calvin Wood" u="1"/>
        <s v="Geoff Powrie" u="1"/>
        <s v="Ronnie Cowan" u="1"/>
        <s v="Nate Christensen" u="1"/>
        <s v="Andy Johnson" u="1"/>
        <s v="Chris Jackson" u="1"/>
        <s v="kjkj" u="1"/>
        <s v="Mike Potter" u="1"/>
        <s v="Lance Wallace" u="1"/>
        <s v="Kyle Watts" u="1"/>
      </sharedItems>
    </cacheField>
    <cacheField name="Helper" numFmtId="0">
      <sharedItems/>
    </cacheField>
    <cacheField name="Age Group" numFmtId="0">
      <sharedItems count="5">
        <s v="U14"/>
        <s v="U16"/>
        <s v="U13"/>
        <s v="U15"/>
        <s v="U19"/>
      </sharedItems>
    </cacheField>
    <cacheField name="Position" numFmtId="0">
      <sharedItems containsNonDate="0" containsBlank="1" count="4">
        <m/>
        <s v="Midfield" u="1"/>
        <s v="Defender" u="1"/>
        <s v="Attacker" u="1"/>
      </sharedItems>
    </cacheField>
    <cacheField name="Jump (cm)" numFmtId="0">
      <sharedItems containsSemiMixedTypes="0" containsString="0" containsNumber="1" minValue="32.5" maxValue="66"/>
    </cacheField>
    <cacheField name="20m Sprint (s)" numFmtId="0">
      <sharedItems containsSemiMixedTypes="0" containsString="0" containsNumber="1" minValue="2.99" maxValue="3.87"/>
    </cacheField>
    <cacheField name="5-0-5 Agility (s)" numFmtId="0">
      <sharedItems containsSemiMixedTypes="0" containsString="0" containsNumber="1" minValue="4.71" maxValue="6.13"/>
    </cacheField>
    <cacheField name="30:15" numFmtId="0">
      <sharedItems containsSemiMixedTypes="0" containsString="0" containsNumber="1" minValue="14" maxValue="22"/>
    </cacheField>
    <cacheField name="Column1" numFmtId="0">
      <sharedItems containsNonDate="0" containsString="0" containsBlank="1"/>
    </cacheField>
    <cacheField name="Strength - MTP Max Force (N)" numFmtId="0">
      <sharedItems containsNonDate="0" containsString="0" containsBlank="1"/>
    </cacheField>
    <cacheField name="Power - CMJ (cm)" numFmtId="0">
      <sharedItems containsNonDate="0" containsString="0" containsBlank="1"/>
    </cacheField>
    <cacheField name="Strength - MTP/BW Ratio (N/kg)" numFmtId="16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8">
  <r>
    <d v="2017-05-25T00:00:00"/>
    <x v="0"/>
    <x v="0"/>
    <s v="Dyfan ThomasTest 1"/>
    <x v="0"/>
    <x v="0"/>
    <n v="47.2"/>
    <n v="3.76"/>
    <n v="5.72"/>
    <n v="16.5"/>
    <m/>
    <m/>
    <m/>
    <n v="0"/>
  </r>
  <r>
    <d v="2017-05-25T00:00:00"/>
    <x v="0"/>
    <x v="1"/>
    <s v="Harry SmithTest 1"/>
    <x v="0"/>
    <x v="0"/>
    <n v="51.6"/>
    <n v="3.43"/>
    <n v="5.64"/>
    <n v="16"/>
    <m/>
    <m/>
    <m/>
    <n v="0"/>
  </r>
  <r>
    <d v="2017-05-25T00:00:00"/>
    <x v="0"/>
    <x v="2"/>
    <s v="OliTest 1"/>
    <x v="0"/>
    <x v="0"/>
    <n v="45.2"/>
    <n v="3.44"/>
    <n v="5.21"/>
    <n v="19"/>
    <m/>
    <m/>
    <m/>
    <n v="0"/>
  </r>
  <r>
    <d v="2017-05-25T00:00:00"/>
    <x v="0"/>
    <x v="3"/>
    <s v="Josh WilliamsTest 1"/>
    <x v="0"/>
    <x v="0"/>
    <n v="47.7"/>
    <n v="3.42"/>
    <n v="5.42"/>
    <n v="17"/>
    <m/>
    <m/>
    <m/>
    <n v="0"/>
  </r>
  <r>
    <d v="2017-05-25T00:00:00"/>
    <x v="0"/>
    <x v="4"/>
    <s v="Dom JenkinsTest 1"/>
    <x v="0"/>
    <x v="0"/>
    <n v="50"/>
    <n v="3.34"/>
    <n v="5.38"/>
    <n v="17"/>
    <m/>
    <m/>
    <m/>
    <n v="0"/>
  </r>
  <r>
    <d v="2017-05-25T00:00:00"/>
    <x v="0"/>
    <x v="5"/>
    <s v="Callum TipperTest 1"/>
    <x v="0"/>
    <x v="0"/>
    <n v="48.9"/>
    <n v="3.52"/>
    <n v="5.3"/>
    <n v="19"/>
    <m/>
    <m/>
    <m/>
    <n v="0"/>
  </r>
  <r>
    <d v="2017-05-25T00:00:00"/>
    <x v="0"/>
    <x v="6"/>
    <s v="Toby Gallagher-KeaverTest 1"/>
    <x v="0"/>
    <x v="0"/>
    <n v="45.2"/>
    <n v="3.51"/>
    <n v="5.48"/>
    <n v="18"/>
    <m/>
    <m/>
    <m/>
    <n v="0"/>
  </r>
  <r>
    <d v="2017-05-25T00:00:00"/>
    <x v="0"/>
    <x v="7"/>
    <s v="Jack WissettTest 1"/>
    <x v="0"/>
    <x v="0"/>
    <n v="35"/>
    <n v="3.7"/>
    <n v="5.77"/>
    <n v="16"/>
    <m/>
    <m/>
    <m/>
    <n v="0"/>
  </r>
  <r>
    <d v="2017-05-25T00:00:00"/>
    <x v="0"/>
    <x v="8"/>
    <s v="Will EbberellTest 1"/>
    <x v="0"/>
    <x v="0"/>
    <n v="36.200000000000003"/>
    <n v="3.86"/>
    <n v="5.93"/>
    <n v="15.5"/>
    <m/>
    <m/>
    <m/>
    <n v="0"/>
  </r>
  <r>
    <d v="2017-05-25T00:00:00"/>
    <x v="0"/>
    <x v="9"/>
    <s v="Liam MossTest 1"/>
    <x v="0"/>
    <x v="0"/>
    <n v="35"/>
    <n v="3.21"/>
    <n v="5.29"/>
    <n v="17.5"/>
    <m/>
    <m/>
    <m/>
    <n v="0"/>
  </r>
  <r>
    <d v="2017-05-25T00:00:00"/>
    <x v="0"/>
    <x v="10"/>
    <s v="Jack WesternTest 1"/>
    <x v="0"/>
    <x v="0"/>
    <n v="39.200000000000003"/>
    <n v="3.47"/>
    <n v="5.29"/>
    <n v="18.5"/>
    <m/>
    <m/>
    <m/>
    <n v="0"/>
  </r>
  <r>
    <d v="2017-05-25T00:00:00"/>
    <x v="0"/>
    <x v="11"/>
    <s v="Owen CzerniakTest 1"/>
    <x v="0"/>
    <x v="0"/>
    <n v="41.9"/>
    <n v="3.47"/>
    <n v="5.32"/>
    <n v="19"/>
    <m/>
    <m/>
    <m/>
    <n v="0"/>
  </r>
  <r>
    <d v="2017-05-25T00:00:00"/>
    <x v="0"/>
    <x v="12"/>
    <s v="Alex PalmerTest 1"/>
    <x v="0"/>
    <x v="0"/>
    <n v="43.6"/>
    <n v="3.32"/>
    <n v="5.41"/>
    <n v="19"/>
    <m/>
    <m/>
    <m/>
    <n v="0"/>
  </r>
  <r>
    <d v="2017-05-25T00:00:00"/>
    <x v="0"/>
    <x v="13"/>
    <s v="Dan LloydTest 1"/>
    <x v="0"/>
    <x v="0"/>
    <n v="49.7"/>
    <n v="3.33"/>
    <n v="5.01"/>
    <n v="18"/>
    <m/>
    <m/>
    <m/>
    <n v="0"/>
  </r>
  <r>
    <d v="2017-05-25T00:00:00"/>
    <x v="0"/>
    <x v="14"/>
    <s v="Reagan JonesTest 1"/>
    <x v="0"/>
    <x v="0"/>
    <n v="38.9"/>
    <n v="3.55"/>
    <n v="5.12"/>
    <n v="16.5"/>
    <m/>
    <m/>
    <m/>
    <n v="0"/>
  </r>
  <r>
    <d v="2017-05-25T00:00:00"/>
    <x v="0"/>
    <x v="15"/>
    <s v="Steffan KnightTest 1"/>
    <x v="0"/>
    <x v="0"/>
    <n v="44.1"/>
    <n v="3.36"/>
    <n v="5.58"/>
    <n v="18"/>
    <m/>
    <m/>
    <m/>
    <n v="0"/>
  </r>
  <r>
    <d v="2017-05-25T00:00:00"/>
    <x v="0"/>
    <x v="16"/>
    <s v="Kane EdwardsonTest 1"/>
    <x v="0"/>
    <x v="0"/>
    <n v="40.200000000000003"/>
    <n v="3.27"/>
    <n v="5.32"/>
    <n v="16"/>
    <m/>
    <m/>
    <m/>
    <n v="0"/>
  </r>
  <r>
    <d v="2017-05-25T00:00:00"/>
    <x v="0"/>
    <x v="17"/>
    <s v="Jake HarperTest 1"/>
    <x v="0"/>
    <x v="0"/>
    <n v="34.1"/>
    <n v="3.57"/>
    <n v="6.05"/>
    <n v="18.5"/>
    <m/>
    <m/>
    <m/>
    <n v="0"/>
  </r>
  <r>
    <d v="2017-05-25T00:00:00"/>
    <x v="0"/>
    <x v="18"/>
    <s v="Matty AtkinsonTest 1"/>
    <x v="0"/>
    <x v="0"/>
    <n v="36.799999999999997"/>
    <n v="3.76"/>
    <n v="5.64"/>
    <n v="17.5"/>
    <m/>
    <m/>
    <m/>
    <n v="0"/>
  </r>
  <r>
    <d v="2017-05-25T00:00:00"/>
    <x v="0"/>
    <x v="19"/>
    <s v="Levi ParryTest 1"/>
    <x v="0"/>
    <x v="0"/>
    <n v="35.799999999999997"/>
    <n v="3.58"/>
    <n v="5.65"/>
    <n v="15.5"/>
    <m/>
    <m/>
    <m/>
    <n v="0"/>
  </r>
  <r>
    <d v="2017-05-25T00:00:00"/>
    <x v="0"/>
    <x v="20"/>
    <s v="Owen HallmarkTest 1"/>
    <x v="1"/>
    <x v="0"/>
    <n v="53"/>
    <n v="3.11"/>
    <n v="5.0199999999999996"/>
    <n v="19"/>
    <m/>
    <m/>
    <m/>
    <n v="0"/>
  </r>
  <r>
    <d v="2017-05-25T00:00:00"/>
    <x v="0"/>
    <x v="21"/>
    <s v="Marcus Connor-AstreosTest 1"/>
    <x v="1"/>
    <x v="0"/>
    <n v="52.2"/>
    <n v="3.27"/>
    <n v="5.45"/>
    <n v="20.5"/>
    <m/>
    <m/>
    <m/>
    <n v="0"/>
  </r>
  <r>
    <d v="2017-05-25T00:00:00"/>
    <x v="0"/>
    <x v="22"/>
    <s v="Michael FollisTest 1"/>
    <x v="1"/>
    <x v="0"/>
    <n v="48"/>
    <n v="3.26"/>
    <n v="5.41"/>
    <n v="18.5"/>
    <m/>
    <m/>
    <m/>
    <n v="0"/>
  </r>
  <r>
    <d v="2017-05-25T00:00:00"/>
    <x v="0"/>
    <x v="23"/>
    <s v="Joel GrayTest 1"/>
    <x v="1"/>
    <x v="0"/>
    <n v="48.1"/>
    <n v="3.3"/>
    <n v="5.13"/>
    <n v="19.5"/>
    <m/>
    <m/>
    <m/>
    <n v="0"/>
  </r>
  <r>
    <d v="2017-05-25T00:00:00"/>
    <x v="0"/>
    <x v="24"/>
    <s v="Leo SumnerTest 1"/>
    <x v="1"/>
    <x v="0"/>
    <n v="45.7"/>
    <n v="3.42"/>
    <n v="5.36"/>
    <n v="17"/>
    <m/>
    <m/>
    <m/>
    <n v="0"/>
  </r>
  <r>
    <d v="2017-05-25T00:00:00"/>
    <x v="0"/>
    <x v="25"/>
    <s v="Lee RodgersTest 1"/>
    <x v="1"/>
    <x v="0"/>
    <n v="40"/>
    <n v="3.34"/>
    <n v="5.29"/>
    <n v="20"/>
    <m/>
    <m/>
    <m/>
    <n v="0"/>
  </r>
  <r>
    <d v="2017-05-25T00:00:00"/>
    <x v="0"/>
    <x v="26"/>
    <s v="Lewis HopwoodTest 1"/>
    <x v="1"/>
    <x v="0"/>
    <n v="40.799999999999997"/>
    <n v="3.31"/>
    <n v="5.31"/>
    <n v="19"/>
    <m/>
    <m/>
    <m/>
    <n v="0"/>
  </r>
  <r>
    <d v="2017-05-25T00:00:00"/>
    <x v="0"/>
    <x v="27"/>
    <s v="Nathen JonesTest 1"/>
    <x v="1"/>
    <x v="0"/>
    <n v="38.799999999999997"/>
    <n v="3.34"/>
    <n v="5.3"/>
    <n v="19.5"/>
    <m/>
    <m/>
    <m/>
    <n v="0"/>
  </r>
  <r>
    <d v="2017-05-25T00:00:00"/>
    <x v="0"/>
    <x v="28"/>
    <s v="James WorthingtonTest 1"/>
    <x v="1"/>
    <x v="0"/>
    <n v="46.8"/>
    <n v="3"/>
    <n v="5.07"/>
    <n v="21"/>
    <m/>
    <m/>
    <m/>
    <n v="0"/>
  </r>
  <r>
    <d v="2017-05-25T00:00:00"/>
    <x v="0"/>
    <x v="29"/>
    <s v="Elliot EvansTest 1"/>
    <x v="1"/>
    <x v="0"/>
    <n v="43.9"/>
    <n v="3.35"/>
    <n v="5.29"/>
    <n v="19.5"/>
    <m/>
    <m/>
    <m/>
    <n v="0"/>
  </r>
  <r>
    <d v="2017-05-25T00:00:00"/>
    <x v="0"/>
    <x v="30"/>
    <s v="Morley R ??Test 1"/>
    <x v="2"/>
    <x v="0"/>
    <n v="42.5"/>
    <n v="3.72"/>
    <n v="5.61"/>
    <n v="16.5"/>
    <m/>
    <m/>
    <m/>
    <n v="0"/>
  </r>
  <r>
    <d v="2017-05-25T00:00:00"/>
    <x v="0"/>
    <x v="31"/>
    <s v="Matty DewhurstTest 1"/>
    <x v="2"/>
    <x v="0"/>
    <n v="35.299999999999997"/>
    <n v="3.58"/>
    <n v="5.22"/>
    <n v="17"/>
    <m/>
    <m/>
    <m/>
    <n v="0"/>
  </r>
  <r>
    <d v="2017-05-25T00:00:00"/>
    <x v="0"/>
    <x v="32"/>
    <s v="Ethan HansonTest 1"/>
    <x v="2"/>
    <x v="0"/>
    <n v="36.200000000000003"/>
    <n v="3.85"/>
    <n v="5.87"/>
    <n v="16"/>
    <m/>
    <m/>
    <m/>
    <n v="0"/>
  </r>
  <r>
    <d v="2017-05-25T00:00:00"/>
    <x v="0"/>
    <x v="33"/>
    <s v="Ben FTest 1"/>
    <x v="2"/>
    <x v="0"/>
    <n v="41.6"/>
    <n v="3.58"/>
    <n v="5.3"/>
    <n v="17"/>
    <m/>
    <m/>
    <m/>
    <n v="0"/>
  </r>
  <r>
    <d v="2017-05-25T00:00:00"/>
    <x v="0"/>
    <x v="34"/>
    <s v="Jack WTest 1"/>
    <x v="2"/>
    <x v="0"/>
    <n v="38"/>
    <n v="3.76"/>
    <n v="5.73"/>
    <n v="16"/>
    <m/>
    <m/>
    <m/>
    <n v="0"/>
  </r>
  <r>
    <d v="2017-05-25T00:00:00"/>
    <x v="0"/>
    <x v="35"/>
    <s v="Eaffi ETest 1"/>
    <x v="2"/>
    <x v="0"/>
    <n v="41.9"/>
    <n v="3.09"/>
    <n v="5.32"/>
    <n v="16.5"/>
    <m/>
    <m/>
    <m/>
    <n v="0"/>
  </r>
  <r>
    <d v="2017-05-25T00:00:00"/>
    <x v="0"/>
    <x v="36"/>
    <s v="Will NTest 1"/>
    <x v="2"/>
    <x v="0"/>
    <n v="38.5"/>
    <n v="3.52"/>
    <n v="5.48"/>
    <n v="19"/>
    <m/>
    <m/>
    <m/>
    <n v="0"/>
  </r>
  <r>
    <d v="2017-05-25T00:00:00"/>
    <x v="0"/>
    <x v="37"/>
    <s v="Jay BellTest 1"/>
    <x v="2"/>
    <x v="0"/>
    <n v="49.8"/>
    <n v="3.43"/>
    <n v="5.58"/>
    <n v="16"/>
    <m/>
    <m/>
    <m/>
    <n v="0"/>
  </r>
  <r>
    <d v="2017-05-25T00:00:00"/>
    <x v="0"/>
    <x v="38"/>
    <s v="Tom NTest 1"/>
    <x v="2"/>
    <x v="0"/>
    <n v="45"/>
    <n v="3.65"/>
    <n v="5.32"/>
    <n v="16.5"/>
    <m/>
    <m/>
    <m/>
    <n v="0"/>
  </r>
  <r>
    <d v="2017-05-25T00:00:00"/>
    <x v="0"/>
    <x v="39"/>
    <s v="Cameron EllisTest 1"/>
    <x v="2"/>
    <x v="0"/>
    <n v="32.5"/>
    <n v="3.79"/>
    <n v="6.13"/>
    <n v="14"/>
    <m/>
    <m/>
    <m/>
    <n v="0"/>
  </r>
  <r>
    <d v="2017-05-25T00:00:00"/>
    <x v="0"/>
    <x v="40"/>
    <s v="Lucas JonesTest 1"/>
    <x v="2"/>
    <x v="0"/>
    <n v="39.1"/>
    <n v="3.7"/>
    <n v="5.46"/>
    <n v="16.5"/>
    <m/>
    <m/>
    <m/>
    <n v="0"/>
  </r>
  <r>
    <d v="2017-05-25T00:00:00"/>
    <x v="0"/>
    <x v="41"/>
    <s v="Leon BennettTest 1"/>
    <x v="2"/>
    <x v="0"/>
    <n v="36.6"/>
    <n v="3.87"/>
    <n v="5.74"/>
    <n v="16"/>
    <m/>
    <m/>
    <m/>
    <n v="0"/>
  </r>
  <r>
    <d v="2017-05-25T00:00:00"/>
    <x v="0"/>
    <x v="42"/>
    <s v="Jay MountainTest 1"/>
    <x v="2"/>
    <x v="0"/>
    <n v="40"/>
    <n v="3.59"/>
    <n v="5.32"/>
    <n v="16.5"/>
    <m/>
    <m/>
    <m/>
    <n v="0"/>
  </r>
  <r>
    <d v="2017-05-25T00:00:00"/>
    <x v="0"/>
    <x v="43"/>
    <s v="Ben Hes..Test 1"/>
    <x v="2"/>
    <x v="0"/>
    <n v="34.5"/>
    <n v="3.81"/>
    <n v="5.82"/>
    <n v="14"/>
    <m/>
    <m/>
    <m/>
    <n v="0"/>
  </r>
  <r>
    <d v="2017-05-25T00:00:00"/>
    <x v="0"/>
    <x v="44"/>
    <s v="Ben OnTest 1"/>
    <x v="3"/>
    <x v="0"/>
    <n v="46.3"/>
    <n v="3.42"/>
    <n v="5.36"/>
    <n v="18.5"/>
    <m/>
    <m/>
    <m/>
    <n v="0"/>
  </r>
  <r>
    <d v="2017-05-25T00:00:00"/>
    <x v="0"/>
    <x v="45"/>
    <s v="OliverTest 1"/>
    <x v="3"/>
    <x v="0"/>
    <n v="48.7"/>
    <n v="3.23"/>
    <n v="5.33"/>
    <n v="19.5"/>
    <m/>
    <m/>
    <m/>
    <n v="0"/>
  </r>
  <r>
    <d v="2017-05-25T00:00:00"/>
    <x v="0"/>
    <x v="46"/>
    <s v="Ben CTest 1"/>
    <x v="3"/>
    <x v="0"/>
    <n v="52.5"/>
    <n v="3.37"/>
    <n v="4.9400000000000004"/>
    <n v="17.5"/>
    <m/>
    <m/>
    <m/>
    <n v="0"/>
  </r>
  <r>
    <d v="2017-05-25T00:00:00"/>
    <x v="0"/>
    <x v="47"/>
    <s v="HarrisonTest 1"/>
    <x v="3"/>
    <x v="0"/>
    <n v="50"/>
    <n v="3.54"/>
    <n v="5.19"/>
    <n v="18"/>
    <m/>
    <m/>
    <m/>
    <n v="0"/>
  </r>
  <r>
    <d v="2017-05-25T00:00:00"/>
    <x v="0"/>
    <x v="48"/>
    <s v="Jack JTest 1"/>
    <x v="3"/>
    <x v="0"/>
    <n v="43.5"/>
    <n v="3.46"/>
    <n v="5.7"/>
    <n v="17"/>
    <m/>
    <m/>
    <m/>
    <n v="0"/>
  </r>
  <r>
    <d v="2017-05-25T00:00:00"/>
    <x v="0"/>
    <x v="49"/>
    <s v="HarryTest 1"/>
    <x v="3"/>
    <x v="0"/>
    <n v="41"/>
    <n v="3.36"/>
    <n v="5.39"/>
    <n v="19.5"/>
    <m/>
    <m/>
    <m/>
    <n v="0"/>
  </r>
  <r>
    <d v="2017-05-25T00:00:00"/>
    <x v="0"/>
    <x v="50"/>
    <s v="JamesTest 1"/>
    <x v="3"/>
    <x v="0"/>
    <n v="52.8"/>
    <n v="3.24"/>
    <n v="5.27"/>
    <n v="18.5"/>
    <m/>
    <m/>
    <m/>
    <n v="0"/>
  </r>
  <r>
    <d v="2017-05-25T00:00:00"/>
    <x v="0"/>
    <x v="51"/>
    <s v="CharlieTest 1"/>
    <x v="3"/>
    <x v="0"/>
    <n v="49"/>
    <n v="3.32"/>
    <n v="4.99"/>
    <n v="19"/>
    <m/>
    <m/>
    <m/>
    <n v="0"/>
  </r>
  <r>
    <d v="2017-05-25T00:00:00"/>
    <x v="0"/>
    <x v="52"/>
    <s v="ZacTest 1"/>
    <x v="3"/>
    <x v="0"/>
    <n v="48"/>
    <n v="3.31"/>
    <n v="5.39"/>
    <n v="18.5"/>
    <m/>
    <m/>
    <m/>
    <n v="0"/>
  </r>
  <r>
    <d v="2017-05-25T00:00:00"/>
    <x v="0"/>
    <x v="53"/>
    <s v="EthanTest 1"/>
    <x v="3"/>
    <x v="0"/>
    <n v="51.1"/>
    <n v="3.18"/>
    <n v="5.27"/>
    <n v="18.5"/>
    <m/>
    <m/>
    <m/>
    <n v="0"/>
  </r>
  <r>
    <d v="2017-05-25T00:00:00"/>
    <x v="0"/>
    <x v="54"/>
    <s v="Adam PTest 1"/>
    <x v="3"/>
    <x v="0"/>
    <n v="44.4"/>
    <n v="3.13"/>
    <n v="5.27"/>
    <n v="19.5"/>
    <m/>
    <m/>
    <m/>
    <n v="0"/>
  </r>
  <r>
    <d v="2017-05-25T00:00:00"/>
    <x v="0"/>
    <x v="55"/>
    <s v="SamTest 1"/>
    <x v="3"/>
    <x v="0"/>
    <n v="46.6"/>
    <n v="3.49"/>
    <n v="5.3"/>
    <n v="19"/>
    <m/>
    <m/>
    <m/>
    <n v="0"/>
  </r>
  <r>
    <d v="2017-05-25T00:00:00"/>
    <x v="0"/>
    <x v="56"/>
    <s v="FinleyTest 1"/>
    <x v="3"/>
    <x v="0"/>
    <n v="42.3"/>
    <n v="3.61"/>
    <n v="5.8"/>
    <n v="18.5"/>
    <m/>
    <m/>
    <m/>
    <n v="0"/>
  </r>
  <r>
    <d v="2017-05-25T00:00:00"/>
    <x v="0"/>
    <x v="57"/>
    <s v="MackenzieTest 1"/>
    <x v="3"/>
    <x v="0"/>
    <n v="44.4"/>
    <n v="3.43"/>
    <n v="5.55"/>
    <n v="18.5"/>
    <m/>
    <m/>
    <m/>
    <n v="0"/>
  </r>
  <r>
    <d v="2017-05-25T00:00:00"/>
    <x v="0"/>
    <x v="58"/>
    <s v="SunnyTest 1"/>
    <x v="3"/>
    <x v="0"/>
    <n v="38.1"/>
    <n v="3.58"/>
    <n v="5.88"/>
    <n v="18.5"/>
    <m/>
    <m/>
    <m/>
    <n v="0"/>
  </r>
  <r>
    <d v="2017-05-25T00:00:00"/>
    <x v="0"/>
    <x v="59"/>
    <s v="LukeTest 1"/>
    <x v="3"/>
    <x v="0"/>
    <n v="37.299999999999997"/>
    <n v="3.55"/>
    <n v="5.97"/>
    <n v="17.5"/>
    <m/>
    <m/>
    <m/>
    <n v="0"/>
  </r>
  <r>
    <d v="2017-05-25T00:00:00"/>
    <x v="0"/>
    <x v="60"/>
    <s v="SwinoTest 1"/>
    <x v="4"/>
    <x v="0"/>
    <n v="47.8"/>
    <n v="3.21"/>
    <n v="4.95"/>
    <n v="18.5"/>
    <m/>
    <m/>
    <m/>
    <n v="0"/>
  </r>
  <r>
    <d v="2017-05-25T00:00:00"/>
    <x v="0"/>
    <x v="51"/>
    <s v="CharlieTest 1"/>
    <x v="4"/>
    <x v="0"/>
    <n v="48"/>
    <n v="3.23"/>
    <n v="5.05"/>
    <n v="18.5"/>
    <m/>
    <m/>
    <m/>
    <n v="0"/>
  </r>
  <r>
    <d v="2017-05-25T00:00:00"/>
    <x v="0"/>
    <x v="61"/>
    <s v="Jack HTest 1"/>
    <x v="4"/>
    <x v="0"/>
    <n v="63"/>
    <n v="3.06"/>
    <n v="4.78"/>
    <n v="19.5"/>
    <m/>
    <m/>
    <m/>
    <n v="0"/>
  </r>
  <r>
    <d v="2017-05-25T00:00:00"/>
    <x v="0"/>
    <x v="62"/>
    <s v="Harley STest 1"/>
    <x v="4"/>
    <x v="0"/>
    <n v="57.6"/>
    <n v="3.25"/>
    <n v="5.03"/>
    <n v="21"/>
    <m/>
    <m/>
    <m/>
    <n v="0"/>
  </r>
  <r>
    <d v="2017-05-25T00:00:00"/>
    <x v="0"/>
    <x v="63"/>
    <s v="JordanTest 1"/>
    <x v="4"/>
    <x v="0"/>
    <n v="51.1"/>
    <n v="3.29"/>
    <n v="5.03"/>
    <n v="21.5"/>
    <m/>
    <m/>
    <m/>
    <n v="0"/>
  </r>
  <r>
    <d v="2017-05-25T00:00:00"/>
    <x v="0"/>
    <x v="64"/>
    <s v="GeorgeTest 1"/>
    <x v="4"/>
    <x v="0"/>
    <n v="46.5"/>
    <n v="3.44"/>
    <n v="5.64"/>
    <n v="16.5"/>
    <m/>
    <m/>
    <m/>
    <n v="0"/>
  </r>
  <r>
    <d v="2017-05-25T00:00:00"/>
    <x v="0"/>
    <x v="49"/>
    <s v="HarryTest 1"/>
    <x v="4"/>
    <x v="0"/>
    <n v="54.6"/>
    <n v="3.28"/>
    <n v="5.35"/>
    <n v="18"/>
    <m/>
    <m/>
    <m/>
    <n v="0"/>
  </r>
  <r>
    <d v="2017-05-25T00:00:00"/>
    <x v="0"/>
    <x v="65"/>
    <s v="CoelTest 1"/>
    <x v="4"/>
    <x v="0"/>
    <n v="52.8"/>
    <n v="3.14"/>
    <n v="4.87"/>
    <n v="19.5"/>
    <m/>
    <m/>
    <m/>
    <n v="0"/>
  </r>
  <r>
    <d v="2017-05-25T00:00:00"/>
    <x v="0"/>
    <x v="66"/>
    <s v="Cal BTest 1"/>
    <x v="4"/>
    <x v="0"/>
    <n v="46"/>
    <n v="3.15"/>
    <n v="5.08"/>
    <n v="18.5"/>
    <m/>
    <m/>
    <m/>
    <n v="0"/>
  </r>
  <r>
    <d v="2017-05-25T00:00:00"/>
    <x v="0"/>
    <x v="67"/>
    <s v="Owen MTest 1"/>
    <x v="4"/>
    <x v="0"/>
    <n v="47.1"/>
    <n v="3.15"/>
    <n v="4.97"/>
    <n v="21"/>
    <m/>
    <m/>
    <m/>
    <n v="0"/>
  </r>
  <r>
    <d v="2017-05-25T00:00:00"/>
    <x v="0"/>
    <x v="68"/>
    <s v="Conor HTest 1"/>
    <x v="4"/>
    <x v="0"/>
    <n v="46.8"/>
    <n v="3.02"/>
    <n v="4.8600000000000003"/>
    <n v="18.5"/>
    <m/>
    <m/>
    <m/>
    <n v="0"/>
  </r>
  <r>
    <d v="2017-05-25T00:00:00"/>
    <x v="0"/>
    <x v="69"/>
    <s v="Tom BTest 1"/>
    <x v="4"/>
    <x v="0"/>
    <n v="51.7"/>
    <n v="3.08"/>
    <n v="4.71"/>
    <n v="20.5"/>
    <m/>
    <m/>
    <m/>
    <n v="0"/>
  </r>
  <r>
    <d v="2017-05-25T00:00:00"/>
    <x v="0"/>
    <x v="70"/>
    <s v="SullyTest 1"/>
    <x v="4"/>
    <x v="0"/>
    <n v="51.1"/>
    <n v="3.22"/>
    <n v="4.87"/>
    <n v="22"/>
    <m/>
    <m/>
    <m/>
    <n v="0"/>
  </r>
  <r>
    <d v="2017-05-25T00:00:00"/>
    <x v="0"/>
    <x v="71"/>
    <s v="BruTest 1"/>
    <x v="4"/>
    <x v="0"/>
    <n v="52.5"/>
    <n v="3.04"/>
    <n v="4.76"/>
    <n v="20.5"/>
    <m/>
    <m/>
    <m/>
    <n v="0"/>
  </r>
  <r>
    <d v="2017-05-25T00:00:00"/>
    <x v="0"/>
    <x v="72"/>
    <s v="Sam HTest 1"/>
    <x v="4"/>
    <x v="0"/>
    <n v="51.6"/>
    <n v="3.12"/>
    <n v="5.04"/>
    <n v="19.5"/>
    <m/>
    <m/>
    <m/>
    <n v="0"/>
  </r>
  <r>
    <d v="2017-05-25T00:00:00"/>
    <x v="0"/>
    <x v="73"/>
    <s v="Dylan MTest 1"/>
    <x v="4"/>
    <x v="0"/>
    <n v="49"/>
    <n v="3.2"/>
    <n v="5.0999999999999996"/>
    <n v="19"/>
    <m/>
    <m/>
    <m/>
    <n v="0"/>
  </r>
  <r>
    <d v="2017-05-25T00:00:00"/>
    <x v="0"/>
    <x v="74"/>
    <s v="Conor CTest 1"/>
    <x v="4"/>
    <x v="0"/>
    <n v="48.9"/>
    <n v="3.14"/>
    <n v="5.51"/>
    <n v="19.5"/>
    <m/>
    <m/>
    <m/>
    <n v="0"/>
  </r>
  <r>
    <d v="2017-05-25T00:00:00"/>
    <x v="0"/>
    <x v="75"/>
    <s v="Sam FTest 1"/>
    <x v="4"/>
    <x v="0"/>
    <n v="66"/>
    <n v="2.99"/>
    <n v="4.7699999999999996"/>
    <n v="20.5"/>
    <m/>
    <m/>
    <m/>
    <n v="0"/>
  </r>
  <r>
    <d v="2017-05-25T00:00:00"/>
    <x v="0"/>
    <x v="76"/>
    <s v="DawsonTest 1"/>
    <x v="4"/>
    <x v="0"/>
    <n v="41.7"/>
    <n v="3.27"/>
    <n v="4.93"/>
    <n v="18.5"/>
    <m/>
    <m/>
    <m/>
    <n v="0"/>
  </r>
  <r>
    <d v="2017-05-25T00:00:00"/>
    <x v="0"/>
    <x v="77"/>
    <s v="Max MTest 1"/>
    <x v="4"/>
    <x v="0"/>
    <n v="50.3"/>
    <n v="3.23"/>
    <n v="5.23"/>
    <n v="19"/>
    <m/>
    <m/>
    <m/>
    <n v="0"/>
  </r>
  <r>
    <d v="2017-05-25T00:00:00"/>
    <x v="0"/>
    <x v="78"/>
    <s v="Ben LTest 1"/>
    <x v="4"/>
    <x v="0"/>
    <n v="46.5"/>
    <n v="3.23"/>
    <n v="4.9800000000000004"/>
    <n v="19.5"/>
    <m/>
    <m/>
    <m/>
    <n v="0"/>
  </r>
  <r>
    <d v="2017-05-25T00:00:00"/>
    <x v="0"/>
    <x v="79"/>
    <s v="Dan STest 1"/>
    <x v="4"/>
    <x v="0"/>
    <n v="51.9"/>
    <n v="3.31"/>
    <n v="4.83"/>
    <n v="19.5"/>
    <m/>
    <m/>
    <m/>
    <n v="0"/>
  </r>
  <r>
    <d v="2017-05-25T00:00:00"/>
    <x v="0"/>
    <x v="80"/>
    <s v="Ryan STest 1"/>
    <x v="4"/>
    <x v="0"/>
    <n v="53.7"/>
    <n v="3.16"/>
    <n v="5.19"/>
    <n v="18.5"/>
    <m/>
    <m/>
    <m/>
    <n v="0"/>
  </r>
  <r>
    <d v="2017-05-25T00:00:00"/>
    <x v="0"/>
    <x v="81"/>
    <s v="Ethan GTest 1"/>
    <x v="4"/>
    <x v="0"/>
    <n v="41.6"/>
    <n v="3.32"/>
    <n v="5.21"/>
    <n v="19"/>
    <m/>
    <m/>
    <m/>
    <n v="0"/>
  </r>
  <r>
    <d v="2017-05-25T00:00:00"/>
    <x v="0"/>
    <x v="82"/>
    <s v="Taylor ATest 1"/>
    <x v="4"/>
    <x v="0"/>
    <n v="47.8"/>
    <n v="3.16"/>
    <n v="4.78"/>
    <n v="20"/>
    <m/>
    <m/>
    <m/>
    <n v="0"/>
  </r>
  <r>
    <d v="2017-05-25T00:00:00"/>
    <x v="0"/>
    <x v="83"/>
    <s v="Jacob BTest 1"/>
    <x v="4"/>
    <x v="0"/>
    <n v="55.2"/>
    <n v="3.18"/>
    <n v="4.91"/>
    <n v="19"/>
    <m/>
    <m/>
    <m/>
    <n v="0"/>
  </r>
  <r>
    <d v="2017-05-25T00:00:00"/>
    <x v="0"/>
    <x v="84"/>
    <s v="Cam RTest 1"/>
    <x v="4"/>
    <x v="0"/>
    <n v="50.9"/>
    <n v="3.06"/>
    <n v="5.13"/>
    <n v="18"/>
    <m/>
    <m/>
    <m/>
    <n v="0"/>
  </r>
  <r>
    <d v="2017-05-25T00:00:00"/>
    <x v="0"/>
    <x v="85"/>
    <s v="JuniorTest 1"/>
    <x v="4"/>
    <x v="0"/>
    <n v="51.1"/>
    <n v="3.11"/>
    <n v="5.08"/>
    <n v="18.5"/>
    <m/>
    <m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6" indent="0" compact="0" compactData="0" multipleFieldFilters="0">
  <location ref="A10:D99" firstHeaderRow="1" firstDataRow="2" firstDataCol="2" rowPageCount="1" colPageCount="1"/>
  <pivotFields count="14">
    <pivotField compact="0" numFmtId="14" outline="0" subtotalTop="0" showAll="0"/>
    <pivotField axis="axisPage" compact="0" outline="0" subtotalTop="0" showAll="0">
      <items count="5">
        <item x="0"/>
        <item m="1" x="1"/>
        <item m="1" x="2"/>
        <item m="1" x="3"/>
        <item t="default"/>
      </items>
    </pivotField>
    <pivotField axis="axisRow" compact="0" outline="0" subtotalTop="0" showAll="0">
      <items count="98">
        <item m="1" x="91"/>
        <item m="1" x="87"/>
        <item m="1" x="92"/>
        <item m="1" x="86"/>
        <item m="1" x="88"/>
        <item m="1" x="96"/>
        <item m="1" x="95"/>
        <item m="1" x="94"/>
        <item m="1" x="90"/>
        <item m="1" x="89"/>
        <item m="1" x="9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t="default"/>
      </items>
    </pivotField>
    <pivotField compact="0" outline="0" showAll="0" defaultSubtotal="0"/>
    <pivotField compact="0" outline="0" showAll="0" defaultSubtotal="0"/>
    <pivotField axis="axisRow" compact="0" outline="0" subtotalTop="0" showAll="0" avgSubtotal="1">
      <items count="5">
        <item m="1" x="3"/>
        <item m="1" x="2"/>
        <item m="1" x="1"/>
        <item x="0"/>
        <item t="avg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/>
    <pivotField dataField="1" compact="0" outline="0" subtotalTop="0" showAll="0"/>
    <pivotField dataField="1" compact="0" numFmtId="164" outline="0" subtotalTop="0" showAll="0"/>
  </pivotFields>
  <rowFields count="2">
    <field x="5"/>
    <field x="2"/>
  </rowFields>
  <rowItems count="88">
    <i>
      <x v="3"/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t="avg">
      <x v="3"/>
    </i>
    <i t="grand">
      <x/>
    </i>
  </rowItems>
  <colFields count="1">
    <field x="-2"/>
  </colFields>
  <colItems count="2">
    <i>
      <x/>
    </i>
    <i i="1">
      <x v="1"/>
    </i>
  </colItems>
  <pageFields count="1">
    <pageField fld="1" item="0" hier="-1"/>
  </pageFields>
  <dataFields count="2">
    <dataField name="Power - CMJ (cm) " fld="12" baseField="0" baseItem="0" numFmtId="1"/>
    <dataField name="Strength - MTP/BW Ratio (N/kg) " fld="13" baseField="0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6" indent="0" compact="0" compactData="0" multipleFieldFilters="0">
  <location ref="H10:N99" firstHeaderRow="2" firstDataRow="2" firstDataCol="2" rowPageCount="1" colPageCount="1"/>
  <pivotFields count="14">
    <pivotField compact="0" numFmtId="14" outline="0" subtotalTop="0" showAll="0"/>
    <pivotField axis="axisPage" compact="0" outline="0" subtotalTop="0" showAll="0">
      <items count="5">
        <item x="0"/>
        <item m="1" x="1"/>
        <item m="1" x="2"/>
        <item m="1" x="3"/>
        <item t="default"/>
      </items>
    </pivotField>
    <pivotField axis="axisRow" compact="0" outline="0" subtotalTop="0" showAll="0">
      <items count="98">
        <item m="1" x="91"/>
        <item m="1" x="87"/>
        <item m="1" x="92"/>
        <item m="1" x="86"/>
        <item m="1" x="88"/>
        <item m="1" x="96"/>
        <item m="1" x="95"/>
        <item m="1" x="94"/>
        <item m="1" x="90"/>
        <item m="1" x="89"/>
        <item m="1" x="9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t="default"/>
      </items>
    </pivotField>
    <pivotField compact="0" outline="0" showAll="0" defaultSubtotal="0"/>
    <pivotField compact="0" outline="0" showAll="0" defaultSubtotal="0"/>
    <pivotField axis="axisRow" compact="0" outline="0" subtotalTop="0" showAll="0" avgSubtotal="1">
      <items count="5">
        <item m="1" x="3"/>
        <item m="1" x="2"/>
        <item m="1" x="1"/>
        <item x="0"/>
        <item t="avg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/>
    <pivotField compact="0" outline="0" subtotalTop="0" showAll="0"/>
    <pivotField compact="0" numFmtId="164" outline="0" subtotalTop="0" showAll="0"/>
  </pivotFields>
  <rowFields count="2">
    <field x="5"/>
    <field x="2"/>
  </rowFields>
  <rowItems count="88">
    <i>
      <x v="3"/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t="avg">
      <x v="3"/>
    </i>
    <i t="grand">
      <x/>
    </i>
  </rowItems>
  <colItems count="1">
    <i/>
  </colItems>
  <pageFields count="1">
    <pageField fld="1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0" dataOnRows="1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6" indent="0" outline="1" outlineData="1" multipleFieldFilters="0">
  <location ref="A3:B6" firstHeaderRow="1" firstDataRow="2" firstDataCol="1" rowPageCount="1" colPageCount="1"/>
  <pivotFields count="14">
    <pivotField numFmtId="14" showAll="0"/>
    <pivotField axis="axisCol" showAll="0">
      <items count="5">
        <item x="0"/>
        <item m="1" x="1"/>
        <item m="1" x="2"/>
        <item m="1" x="3"/>
        <item t="default"/>
      </items>
    </pivotField>
    <pivotField axis="axisPage" showAll="0">
      <items count="98">
        <item m="1" x="91"/>
        <item m="1" x="87"/>
        <item m="1" x="92"/>
        <item m="1" x="86"/>
        <item m="1" x="88"/>
        <item m="1" x="96"/>
        <item m="1" x="95"/>
        <item m="1" x="94"/>
        <item m="1" x="90"/>
        <item m="1" x="89"/>
        <item m="1" x="9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t="default"/>
      </items>
    </pivotField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dataField="1" showAll="0"/>
    <pivotField dataField="1" numFmtId="164" showAll="0"/>
  </pivotFields>
  <rowFields count="1">
    <field x="-2"/>
  </rowFields>
  <rowItems count="2">
    <i>
      <x/>
    </i>
    <i i="1">
      <x v="1"/>
    </i>
  </rowItems>
  <colFields count="1">
    <field x="1"/>
  </colFields>
  <colItems count="1">
    <i>
      <x/>
    </i>
  </colItems>
  <pageFields count="1">
    <pageField fld="2" item="11" hier="-1"/>
  </pageFields>
  <dataFields count="2">
    <dataField name="Power - CMJ (cm)  " fld="12" baseField="0" baseItem="0" numFmtId="1"/>
    <dataField name="Strength - MTP/BW Ratio (N/kg)  " fld="13" baseField="0" baseItem="0" numFmtId="164"/>
  </dataFields>
  <pivotTableStyleInfo name="PivotStyleMedium2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E33" firstHeaderRow="1" firstDataRow="2" firstDataCol="1" rowPageCount="1" colPageCount="1"/>
  <pivotFields count="14">
    <pivotField numFmtId="14" showAll="0"/>
    <pivotField showAll="0"/>
    <pivotField axis="axisRow" showAll="0">
      <items count="98">
        <item x="54"/>
        <item x="12"/>
        <item m="1" x="91"/>
        <item x="46"/>
        <item x="33"/>
        <item x="43"/>
        <item x="78"/>
        <item x="44"/>
        <item x="71"/>
        <item x="66"/>
        <item x="5"/>
        <item m="1" x="87"/>
        <item x="84"/>
        <item x="39"/>
        <item x="51"/>
        <item m="1" x="92"/>
        <item x="65"/>
        <item x="74"/>
        <item x="68"/>
        <item x="13"/>
        <item x="79"/>
        <item x="76"/>
        <item x="4"/>
        <item x="0"/>
        <item x="73"/>
        <item x="35"/>
        <item x="29"/>
        <item x="53"/>
        <item x="81"/>
        <item x="32"/>
        <item x="56"/>
        <item m="1" x="86"/>
        <item m="1" x="88"/>
        <item x="64"/>
        <item x="62"/>
        <item x="47"/>
        <item x="49"/>
        <item x="1"/>
        <item x="61"/>
        <item x="48"/>
        <item x="34"/>
        <item x="10"/>
        <item x="7"/>
        <item x="83"/>
        <item x="17"/>
        <item x="50"/>
        <item x="28"/>
        <item x="37"/>
        <item x="42"/>
        <item x="23"/>
        <item x="63"/>
        <item x="3"/>
        <item x="85"/>
        <item x="16"/>
        <item m="1" x="93"/>
        <item m="1" x="96"/>
        <item m="1" x="95"/>
        <item x="25"/>
        <item x="24"/>
        <item x="41"/>
        <item x="19"/>
        <item x="26"/>
        <item x="9"/>
        <item x="40"/>
        <item x="59"/>
        <item x="57"/>
        <item x="21"/>
        <item x="18"/>
        <item x="31"/>
        <item x="77"/>
        <item x="22"/>
        <item m="1" x="94"/>
        <item x="30"/>
        <item m="1" x="90"/>
        <item x="27"/>
        <item x="2"/>
        <item x="45"/>
        <item x="11"/>
        <item x="20"/>
        <item x="67"/>
        <item x="14"/>
        <item m="1" x="89"/>
        <item x="80"/>
        <item x="55"/>
        <item x="75"/>
        <item x="72"/>
        <item x="15"/>
        <item x="70"/>
        <item x="58"/>
        <item x="60"/>
        <item x="82"/>
        <item x="6"/>
        <item x="69"/>
        <item x="38"/>
        <item x="8"/>
        <item x="36"/>
        <item x="52"/>
        <item t="default"/>
      </items>
    </pivotField>
    <pivotField showAll="0"/>
    <pivotField axis="axisPage" multipleItemSelectionAllowed="1" showAll="0">
      <items count="6">
        <item h="1" x="2"/>
        <item h="1" x="0"/>
        <item h="1" x="3"/>
        <item h="1" x="1"/>
        <item x="4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numFmtId="164" showAll="0"/>
  </pivotFields>
  <rowFields count="1">
    <field x="2"/>
  </rowFields>
  <rowItems count="29">
    <i>
      <x v="6"/>
    </i>
    <i>
      <x v="8"/>
    </i>
    <i>
      <x v="9"/>
    </i>
    <i>
      <x v="12"/>
    </i>
    <i>
      <x v="14"/>
    </i>
    <i>
      <x v="16"/>
    </i>
    <i>
      <x v="17"/>
    </i>
    <i>
      <x v="18"/>
    </i>
    <i>
      <x v="20"/>
    </i>
    <i>
      <x v="21"/>
    </i>
    <i>
      <x v="24"/>
    </i>
    <i>
      <x v="28"/>
    </i>
    <i>
      <x v="33"/>
    </i>
    <i>
      <x v="34"/>
    </i>
    <i>
      <x v="36"/>
    </i>
    <i>
      <x v="38"/>
    </i>
    <i>
      <x v="43"/>
    </i>
    <i>
      <x v="50"/>
    </i>
    <i>
      <x v="52"/>
    </i>
    <i>
      <x v="69"/>
    </i>
    <i>
      <x v="79"/>
    </i>
    <i>
      <x v="82"/>
    </i>
    <i>
      <x v="84"/>
    </i>
    <i>
      <x v="85"/>
    </i>
    <i>
      <x v="87"/>
    </i>
    <i>
      <x v="89"/>
    </i>
    <i>
      <x v="90"/>
    </i>
    <i>
      <x v="9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4" hier="-1"/>
  </pageFields>
  <dataFields count="4">
    <dataField name="Average of Jump (cm)" fld="6" subtotal="average" baseField="0" baseItem="0"/>
    <dataField name="Sum of 20m Sprint (s)" fld="7" baseField="0" baseItem="0"/>
    <dataField name="Sum of 5-0-5 Agility (s)" fld="8" baseField="0" baseItem="0"/>
    <dataField name="Sum of 30:15" fld="9" baseField="0" baseItem="0"/>
  </dataFields>
  <formats count="1">
    <format dxfId="164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Test_Label" sourceName="Test Label">
  <pivotTables>
    <pivotTable tabId="5" name="PivotTable2"/>
    <pivotTable tabId="5" name="PivotTable3"/>
  </pivotTables>
  <data>
    <tabular pivotCacheId="1">
      <items count="4">
        <i x="0" s="1"/>
        <i x="1"/>
        <i x="2"/>
        <i x="3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Test Label" cache="Slicer_Test_Label" caption="Test Label" columnCount="2" style="SlicerStyleDark5" rowHeight="241300"/>
</slicers>
</file>

<file path=xl/tables/table1.xml><?xml version="1.0" encoding="utf-8"?>
<table xmlns="http://schemas.openxmlformats.org/spreadsheetml/2006/main" id="1" name="TBLDatabase" displayName="TBLDatabase" ref="A7:N95" totalsRowShown="0" headerRowDxfId="178" dataDxfId="177">
  <sortState ref="A8:L44">
    <sortCondition ref="B8:B44"/>
    <sortCondition ref="C8:C44"/>
  </sortState>
  <tableColumns count="14">
    <tableColumn id="1" name="Date" dataDxfId="176"/>
    <tableColumn id="2" name="Test Label" dataDxfId="175"/>
    <tableColumn id="3" name="Athlete Name"/>
    <tableColumn id="13" name="Helper" dataDxfId="174">
      <calculatedColumnFormula>TBLDatabase[[#This Row],[Athlete Name]]&amp;TBLDatabase[[#This Row],[Test Label]]</calculatedColumnFormula>
    </tableColumn>
    <tableColumn id="15" name="Age Group" dataDxfId="173"/>
    <tableColumn id="4" name="Position"/>
    <tableColumn id="5" name="Jump (cm)" dataDxfId="172"/>
    <tableColumn id="6" name="20m Sprint (s)" dataDxfId="171"/>
    <tableColumn id="7" name="5-0-5 Agility (s)" dataDxfId="170"/>
    <tableColumn id="8" name="30:15" dataDxfId="169"/>
    <tableColumn id="9" name="Column1" dataDxfId="168"/>
    <tableColumn id="10" name="Strength - MTP Max Force (N)" dataDxfId="167"/>
    <tableColumn id="11" name="Power - CMJ (cm)" dataDxfId="166"/>
    <tableColumn id="12" name="Strength - MTP/BW Ratio (N/kg)" dataDxfId="165">
      <calculatedColumnFormula>L8/G8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Relationship Id="rId4" Type="http://schemas.microsoft.com/office/2007/relationships/slicer" Target="../slicers/slicer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99"/>
  <sheetViews>
    <sheetView workbookViewId="0">
      <selection activeCell="A3" sqref="A3:E33"/>
    </sheetView>
  </sheetViews>
  <sheetFormatPr baseColWidth="10" defaultColWidth="8.83203125" defaultRowHeight="14" x14ac:dyDescent="0"/>
  <cols>
    <col min="1" max="1" width="20.33203125" bestFit="1" customWidth="1"/>
    <col min="2" max="2" width="19" bestFit="1" customWidth="1"/>
    <col min="3" max="3" width="15" bestFit="1" customWidth="1"/>
    <col min="4" max="4" width="26.33203125" bestFit="1" customWidth="1"/>
    <col min="5" max="5" width="15" bestFit="1" customWidth="1"/>
    <col min="6" max="6" width="26.33203125" bestFit="1" customWidth="1"/>
    <col min="7" max="7" width="3" customWidth="1"/>
    <col min="8" max="8" width="20.33203125" bestFit="1" customWidth="1"/>
    <col min="9" max="9" width="19" bestFit="1" customWidth="1"/>
    <col min="10" max="10" width="7.1640625" bestFit="1" customWidth="1"/>
    <col min="11" max="11" width="10.83203125" bestFit="1" customWidth="1"/>
    <col min="12" max="12" width="15.6640625" bestFit="1" customWidth="1"/>
    <col min="13" max="13" width="30.5" bestFit="1" customWidth="1"/>
  </cols>
  <sheetData>
    <row r="8" spans="1:9">
      <c r="A8" s="19" t="s">
        <v>11</v>
      </c>
      <c r="B8" t="s">
        <v>14</v>
      </c>
      <c r="H8" s="19" t="s">
        <v>11</v>
      </c>
      <c r="I8" t="s">
        <v>14</v>
      </c>
    </row>
    <row r="10" spans="1:9">
      <c r="C10" s="19" t="s">
        <v>40</v>
      </c>
    </row>
    <row r="11" spans="1:9">
      <c r="A11" s="19" t="s">
        <v>13</v>
      </c>
      <c r="B11" s="19" t="s">
        <v>12</v>
      </c>
      <c r="C11" t="s">
        <v>35</v>
      </c>
      <c r="D11" t="s">
        <v>36</v>
      </c>
      <c r="H11" s="19" t="s">
        <v>13</v>
      </c>
      <c r="I11" s="19" t="s">
        <v>12</v>
      </c>
    </row>
    <row r="12" spans="1:9">
      <c r="A12" t="s">
        <v>146</v>
      </c>
      <c r="B12" t="s">
        <v>49</v>
      </c>
      <c r="C12" s="21"/>
      <c r="D12" s="22">
        <v>0</v>
      </c>
      <c r="H12" t="s">
        <v>146</v>
      </c>
      <c r="I12" t="s">
        <v>49</v>
      </c>
    </row>
    <row r="13" spans="1:9">
      <c r="B13" t="s">
        <v>50</v>
      </c>
      <c r="C13" s="21"/>
      <c r="D13" s="22">
        <v>0</v>
      </c>
      <c r="I13" t="s">
        <v>50</v>
      </c>
    </row>
    <row r="14" spans="1:9">
      <c r="B14" t="s">
        <v>51</v>
      </c>
      <c r="C14" s="21"/>
      <c r="D14" s="22">
        <v>0</v>
      </c>
      <c r="I14" t="s">
        <v>51</v>
      </c>
    </row>
    <row r="15" spans="1:9">
      <c r="B15" t="s">
        <v>52</v>
      </c>
      <c r="C15" s="21"/>
      <c r="D15" s="22">
        <v>0</v>
      </c>
      <c r="I15" t="s">
        <v>52</v>
      </c>
    </row>
    <row r="16" spans="1:9">
      <c r="B16" t="s">
        <v>53</v>
      </c>
      <c r="C16" s="21"/>
      <c r="D16" s="22">
        <v>0</v>
      </c>
      <c r="I16" t="s">
        <v>53</v>
      </c>
    </row>
    <row r="17" spans="2:9">
      <c r="B17" t="s">
        <v>54</v>
      </c>
      <c r="C17" s="21"/>
      <c r="D17" s="22">
        <v>0</v>
      </c>
      <c r="I17" t="s">
        <v>54</v>
      </c>
    </row>
    <row r="18" spans="2:9">
      <c r="B18" t="s">
        <v>55</v>
      </c>
      <c r="C18" s="21"/>
      <c r="D18" s="22">
        <v>0</v>
      </c>
      <c r="I18" t="s">
        <v>55</v>
      </c>
    </row>
    <row r="19" spans="2:9">
      <c r="B19" t="s">
        <v>56</v>
      </c>
      <c r="C19" s="21"/>
      <c r="D19" s="22">
        <v>0</v>
      </c>
      <c r="I19" t="s">
        <v>56</v>
      </c>
    </row>
    <row r="20" spans="2:9">
      <c r="B20" t="s">
        <v>57</v>
      </c>
      <c r="C20" s="21"/>
      <c r="D20" s="22">
        <v>0</v>
      </c>
      <c r="I20" t="s">
        <v>57</v>
      </c>
    </row>
    <row r="21" spans="2:9">
      <c r="B21" t="s">
        <v>58</v>
      </c>
      <c r="C21" s="21"/>
      <c r="D21" s="22">
        <v>0</v>
      </c>
      <c r="I21" t="s">
        <v>58</v>
      </c>
    </row>
    <row r="22" spans="2:9">
      <c r="B22" t="s">
        <v>59</v>
      </c>
      <c r="C22" s="21"/>
      <c r="D22" s="22">
        <v>0</v>
      </c>
      <c r="I22" t="s">
        <v>59</v>
      </c>
    </row>
    <row r="23" spans="2:9">
      <c r="B23" t="s">
        <v>60</v>
      </c>
      <c r="C23" s="21"/>
      <c r="D23" s="22">
        <v>0</v>
      </c>
      <c r="I23" t="s">
        <v>60</v>
      </c>
    </row>
    <row r="24" spans="2:9">
      <c r="B24" t="s">
        <v>61</v>
      </c>
      <c r="C24" s="21"/>
      <c r="D24" s="22">
        <v>0</v>
      </c>
      <c r="I24" t="s">
        <v>61</v>
      </c>
    </row>
    <row r="25" spans="2:9">
      <c r="B25" t="s">
        <v>62</v>
      </c>
      <c r="C25" s="21"/>
      <c r="D25" s="22">
        <v>0</v>
      </c>
      <c r="I25" t="s">
        <v>62</v>
      </c>
    </row>
    <row r="26" spans="2:9">
      <c r="B26" t="s">
        <v>63</v>
      </c>
      <c r="C26" s="21"/>
      <c r="D26" s="22">
        <v>0</v>
      </c>
      <c r="I26" t="s">
        <v>63</v>
      </c>
    </row>
    <row r="27" spans="2:9">
      <c r="B27" t="s">
        <v>64</v>
      </c>
      <c r="C27" s="21"/>
      <c r="D27" s="22">
        <v>0</v>
      </c>
      <c r="I27" t="s">
        <v>64</v>
      </c>
    </row>
    <row r="28" spans="2:9">
      <c r="B28" t="s">
        <v>65</v>
      </c>
      <c r="C28" s="21"/>
      <c r="D28" s="22">
        <v>0</v>
      </c>
      <c r="I28" t="s">
        <v>65</v>
      </c>
    </row>
    <row r="29" spans="2:9">
      <c r="B29" t="s">
        <v>66</v>
      </c>
      <c r="C29" s="21"/>
      <c r="D29" s="22">
        <v>0</v>
      </c>
      <c r="I29" t="s">
        <v>66</v>
      </c>
    </row>
    <row r="30" spans="2:9">
      <c r="B30" t="s">
        <v>67</v>
      </c>
      <c r="C30" s="21"/>
      <c r="D30" s="22">
        <v>0</v>
      </c>
      <c r="I30" t="s">
        <v>67</v>
      </c>
    </row>
    <row r="31" spans="2:9">
      <c r="B31" t="s">
        <v>68</v>
      </c>
      <c r="C31" s="21"/>
      <c r="D31" s="22">
        <v>0</v>
      </c>
      <c r="I31" t="s">
        <v>68</v>
      </c>
    </row>
    <row r="32" spans="2:9">
      <c r="B32" t="s">
        <v>74</v>
      </c>
      <c r="C32" s="21"/>
      <c r="D32" s="22">
        <v>0</v>
      </c>
      <c r="I32" t="s">
        <v>74</v>
      </c>
    </row>
    <row r="33" spans="2:9">
      <c r="B33" t="s">
        <v>75</v>
      </c>
      <c r="C33" s="21"/>
      <c r="D33" s="22">
        <v>0</v>
      </c>
      <c r="I33" t="s">
        <v>75</v>
      </c>
    </row>
    <row r="34" spans="2:9">
      <c r="B34" t="s">
        <v>76</v>
      </c>
      <c r="C34" s="21"/>
      <c r="D34" s="22">
        <v>0</v>
      </c>
      <c r="I34" t="s">
        <v>76</v>
      </c>
    </row>
    <row r="35" spans="2:9">
      <c r="B35" t="s">
        <v>77</v>
      </c>
      <c r="C35" s="21"/>
      <c r="D35" s="22">
        <v>0</v>
      </c>
      <c r="I35" t="s">
        <v>77</v>
      </c>
    </row>
    <row r="36" spans="2:9">
      <c r="B36" t="s">
        <v>78</v>
      </c>
      <c r="C36" s="21"/>
      <c r="D36" s="22">
        <v>0</v>
      </c>
      <c r="I36" t="s">
        <v>78</v>
      </c>
    </row>
    <row r="37" spans="2:9">
      <c r="B37" t="s">
        <v>79</v>
      </c>
      <c r="C37" s="21"/>
      <c r="D37" s="22">
        <v>0</v>
      </c>
      <c r="I37" t="s">
        <v>79</v>
      </c>
    </row>
    <row r="38" spans="2:9">
      <c r="B38" t="s">
        <v>80</v>
      </c>
      <c r="C38" s="21"/>
      <c r="D38" s="22">
        <v>0</v>
      </c>
      <c r="I38" t="s">
        <v>80</v>
      </c>
    </row>
    <row r="39" spans="2:9">
      <c r="B39" t="s">
        <v>81</v>
      </c>
      <c r="C39" s="21"/>
      <c r="D39" s="22">
        <v>0</v>
      </c>
      <c r="I39" t="s">
        <v>81</v>
      </c>
    </row>
    <row r="40" spans="2:9">
      <c r="B40" t="s">
        <v>82</v>
      </c>
      <c r="C40" s="21"/>
      <c r="D40" s="22">
        <v>0</v>
      </c>
      <c r="I40" t="s">
        <v>82</v>
      </c>
    </row>
    <row r="41" spans="2:9">
      <c r="B41" t="s">
        <v>83</v>
      </c>
      <c r="C41" s="21"/>
      <c r="D41" s="22">
        <v>0</v>
      </c>
      <c r="I41" t="s">
        <v>83</v>
      </c>
    </row>
    <row r="42" spans="2:9">
      <c r="B42" t="s">
        <v>85</v>
      </c>
      <c r="C42" s="21"/>
      <c r="D42" s="22">
        <v>0</v>
      </c>
      <c r="I42" t="s">
        <v>85</v>
      </c>
    </row>
    <row r="43" spans="2:9">
      <c r="B43" t="s">
        <v>86</v>
      </c>
      <c r="C43" s="21"/>
      <c r="D43" s="22">
        <v>0</v>
      </c>
      <c r="I43" t="s">
        <v>86</v>
      </c>
    </row>
    <row r="44" spans="2:9">
      <c r="B44" t="s">
        <v>87</v>
      </c>
      <c r="C44" s="21"/>
      <c r="D44" s="22">
        <v>0</v>
      </c>
      <c r="I44" t="s">
        <v>87</v>
      </c>
    </row>
    <row r="45" spans="2:9">
      <c r="B45" t="s">
        <v>98</v>
      </c>
      <c r="C45" s="21"/>
      <c r="D45" s="22">
        <v>0</v>
      </c>
      <c r="I45" t="s">
        <v>98</v>
      </c>
    </row>
    <row r="46" spans="2:9">
      <c r="B46" t="s">
        <v>88</v>
      </c>
      <c r="C46" s="21"/>
      <c r="D46" s="22">
        <v>0</v>
      </c>
      <c r="I46" t="s">
        <v>88</v>
      </c>
    </row>
    <row r="47" spans="2:9">
      <c r="B47" t="s">
        <v>89</v>
      </c>
      <c r="C47" s="21"/>
      <c r="D47" s="22">
        <v>0</v>
      </c>
      <c r="I47" t="s">
        <v>89</v>
      </c>
    </row>
    <row r="48" spans="2:9">
      <c r="B48" t="s">
        <v>90</v>
      </c>
      <c r="C48" s="21"/>
      <c r="D48" s="22">
        <v>0</v>
      </c>
      <c r="I48" t="s">
        <v>90</v>
      </c>
    </row>
    <row r="49" spans="2:9">
      <c r="B49" t="s">
        <v>91</v>
      </c>
      <c r="C49" s="21"/>
      <c r="D49" s="22">
        <v>0</v>
      </c>
      <c r="I49" t="s">
        <v>91</v>
      </c>
    </row>
    <row r="50" spans="2:9">
      <c r="B50" t="s">
        <v>92</v>
      </c>
      <c r="C50" s="21"/>
      <c r="D50" s="22">
        <v>0</v>
      </c>
      <c r="I50" t="s">
        <v>92</v>
      </c>
    </row>
    <row r="51" spans="2:9">
      <c r="B51" t="s">
        <v>93</v>
      </c>
      <c r="C51" s="21"/>
      <c r="D51" s="22">
        <v>0</v>
      </c>
      <c r="I51" t="s">
        <v>93</v>
      </c>
    </row>
    <row r="52" spans="2:9">
      <c r="B52" t="s">
        <v>94</v>
      </c>
      <c r="C52" s="21"/>
      <c r="D52" s="22">
        <v>0</v>
      </c>
      <c r="I52" t="s">
        <v>94</v>
      </c>
    </row>
    <row r="53" spans="2:9">
      <c r="B53" t="s">
        <v>97</v>
      </c>
      <c r="C53" s="21"/>
      <c r="D53" s="22">
        <v>0</v>
      </c>
      <c r="I53" t="s">
        <v>97</v>
      </c>
    </row>
    <row r="54" spans="2:9">
      <c r="B54" t="s">
        <v>95</v>
      </c>
      <c r="C54" s="21"/>
      <c r="D54" s="22">
        <v>0</v>
      </c>
      <c r="I54" t="s">
        <v>95</v>
      </c>
    </row>
    <row r="55" spans="2:9">
      <c r="B55" t="s">
        <v>96</v>
      </c>
      <c r="C55" s="21"/>
      <c r="D55" s="22">
        <v>0</v>
      </c>
      <c r="I55" t="s">
        <v>96</v>
      </c>
    </row>
    <row r="56" spans="2:9">
      <c r="B56" t="s">
        <v>100</v>
      </c>
      <c r="C56" s="21"/>
      <c r="D56" s="22">
        <v>0</v>
      </c>
      <c r="I56" t="s">
        <v>100</v>
      </c>
    </row>
    <row r="57" spans="2:9">
      <c r="B57" t="s">
        <v>101</v>
      </c>
      <c r="C57" s="21"/>
      <c r="D57" s="22">
        <v>0</v>
      </c>
      <c r="I57" t="s">
        <v>101</v>
      </c>
    </row>
    <row r="58" spans="2:9">
      <c r="B58" t="s">
        <v>102</v>
      </c>
      <c r="C58" s="21"/>
      <c r="D58" s="22">
        <v>0</v>
      </c>
      <c r="I58" t="s">
        <v>102</v>
      </c>
    </row>
    <row r="59" spans="2:9">
      <c r="B59" t="s">
        <v>103</v>
      </c>
      <c r="C59" s="21"/>
      <c r="D59" s="22">
        <v>0</v>
      </c>
      <c r="I59" t="s">
        <v>103</v>
      </c>
    </row>
    <row r="60" spans="2:9">
      <c r="B60" t="s">
        <v>104</v>
      </c>
      <c r="C60" s="21"/>
      <c r="D60" s="22">
        <v>0</v>
      </c>
      <c r="I60" t="s">
        <v>104</v>
      </c>
    </row>
    <row r="61" spans="2:9">
      <c r="B61" t="s">
        <v>105</v>
      </c>
      <c r="C61" s="21"/>
      <c r="D61" s="22">
        <v>0</v>
      </c>
      <c r="I61" t="s">
        <v>105</v>
      </c>
    </row>
    <row r="62" spans="2:9">
      <c r="B62" t="s">
        <v>106</v>
      </c>
      <c r="C62" s="21"/>
      <c r="D62" s="22">
        <v>0</v>
      </c>
      <c r="I62" t="s">
        <v>106</v>
      </c>
    </row>
    <row r="63" spans="2:9">
      <c r="B63" t="s">
        <v>107</v>
      </c>
      <c r="C63" s="21"/>
      <c r="D63" s="22">
        <v>0</v>
      </c>
      <c r="I63" t="s">
        <v>107</v>
      </c>
    </row>
    <row r="64" spans="2:9">
      <c r="B64" t="s">
        <v>108</v>
      </c>
      <c r="C64" s="21"/>
      <c r="D64" s="22">
        <v>0</v>
      </c>
      <c r="I64" t="s">
        <v>108</v>
      </c>
    </row>
    <row r="65" spans="2:9">
      <c r="B65" t="s">
        <v>109</v>
      </c>
      <c r="C65" s="21"/>
      <c r="D65" s="22">
        <v>0</v>
      </c>
      <c r="I65" t="s">
        <v>109</v>
      </c>
    </row>
    <row r="66" spans="2:9">
      <c r="B66" t="s">
        <v>110</v>
      </c>
      <c r="C66" s="21"/>
      <c r="D66" s="22">
        <v>0</v>
      </c>
      <c r="I66" t="s">
        <v>110</v>
      </c>
    </row>
    <row r="67" spans="2:9">
      <c r="B67" t="s">
        <v>111</v>
      </c>
      <c r="C67" s="21"/>
      <c r="D67" s="22">
        <v>0</v>
      </c>
      <c r="I67" t="s">
        <v>111</v>
      </c>
    </row>
    <row r="68" spans="2:9">
      <c r="B68" t="s">
        <v>112</v>
      </c>
      <c r="C68" s="21"/>
      <c r="D68" s="22">
        <v>0</v>
      </c>
      <c r="I68" t="s">
        <v>112</v>
      </c>
    </row>
    <row r="69" spans="2:9">
      <c r="B69" t="s">
        <v>113</v>
      </c>
      <c r="C69" s="21"/>
      <c r="D69" s="22">
        <v>0</v>
      </c>
      <c r="I69" t="s">
        <v>113</v>
      </c>
    </row>
    <row r="70" spans="2:9">
      <c r="B70" t="s">
        <v>114</v>
      </c>
      <c r="C70" s="21"/>
      <c r="D70" s="22">
        <v>0</v>
      </c>
      <c r="I70" t="s">
        <v>114</v>
      </c>
    </row>
    <row r="71" spans="2:9">
      <c r="B71" t="s">
        <v>115</v>
      </c>
      <c r="C71" s="21"/>
      <c r="D71" s="22">
        <v>0</v>
      </c>
      <c r="I71" t="s">
        <v>115</v>
      </c>
    </row>
    <row r="72" spans="2:9">
      <c r="B72" t="s">
        <v>118</v>
      </c>
      <c r="C72" s="21"/>
      <c r="D72" s="22">
        <v>0</v>
      </c>
      <c r="I72" t="s">
        <v>118</v>
      </c>
    </row>
    <row r="73" spans="2:9">
      <c r="B73" t="s">
        <v>119</v>
      </c>
      <c r="C73" s="21"/>
      <c r="D73" s="22">
        <v>0</v>
      </c>
      <c r="I73" t="s">
        <v>119</v>
      </c>
    </row>
    <row r="74" spans="2:9">
      <c r="B74" t="s">
        <v>120</v>
      </c>
      <c r="C74" s="21"/>
      <c r="D74" s="22">
        <v>0</v>
      </c>
      <c r="I74" t="s">
        <v>120</v>
      </c>
    </row>
    <row r="75" spans="2:9">
      <c r="B75" t="s">
        <v>121</v>
      </c>
      <c r="C75" s="21"/>
      <c r="D75" s="22">
        <v>0</v>
      </c>
      <c r="I75" t="s">
        <v>121</v>
      </c>
    </row>
    <row r="76" spans="2:9">
      <c r="B76" t="s">
        <v>122</v>
      </c>
      <c r="C76" s="21"/>
      <c r="D76" s="22">
        <v>0</v>
      </c>
      <c r="I76" t="s">
        <v>122</v>
      </c>
    </row>
    <row r="77" spans="2:9">
      <c r="B77" t="s">
        <v>123</v>
      </c>
      <c r="C77" s="21"/>
      <c r="D77" s="22">
        <v>0</v>
      </c>
      <c r="I77" t="s">
        <v>123</v>
      </c>
    </row>
    <row r="78" spans="2:9">
      <c r="B78" t="s">
        <v>124</v>
      </c>
      <c r="C78" s="21"/>
      <c r="D78" s="22">
        <v>0</v>
      </c>
      <c r="I78" t="s">
        <v>124</v>
      </c>
    </row>
    <row r="79" spans="2:9">
      <c r="B79" t="s">
        <v>125</v>
      </c>
      <c r="C79" s="21"/>
      <c r="D79" s="22">
        <v>0</v>
      </c>
      <c r="I79" t="s">
        <v>125</v>
      </c>
    </row>
    <row r="80" spans="2:9">
      <c r="B80" t="s">
        <v>126</v>
      </c>
      <c r="C80" s="21"/>
      <c r="D80" s="22">
        <v>0</v>
      </c>
      <c r="I80" t="s">
        <v>126</v>
      </c>
    </row>
    <row r="81" spans="2:9">
      <c r="B81" t="s">
        <v>127</v>
      </c>
      <c r="C81" s="21"/>
      <c r="D81" s="22">
        <v>0</v>
      </c>
      <c r="I81" t="s">
        <v>127</v>
      </c>
    </row>
    <row r="82" spans="2:9">
      <c r="B82" t="s">
        <v>128</v>
      </c>
      <c r="C82" s="21"/>
      <c r="D82" s="22">
        <v>0</v>
      </c>
      <c r="I82" t="s">
        <v>128</v>
      </c>
    </row>
    <row r="83" spans="2:9">
      <c r="B83" t="s">
        <v>129</v>
      </c>
      <c r="C83" s="21"/>
      <c r="D83" s="22">
        <v>0</v>
      </c>
      <c r="I83" t="s">
        <v>129</v>
      </c>
    </row>
    <row r="84" spans="2:9">
      <c r="B84" t="s">
        <v>130</v>
      </c>
      <c r="C84" s="21"/>
      <c r="D84" s="22">
        <v>0</v>
      </c>
      <c r="I84" t="s">
        <v>130</v>
      </c>
    </row>
    <row r="85" spans="2:9">
      <c r="B85" t="s">
        <v>144</v>
      </c>
      <c r="C85" s="21"/>
      <c r="D85" s="22">
        <v>0</v>
      </c>
      <c r="I85" t="s">
        <v>144</v>
      </c>
    </row>
    <row r="86" spans="2:9">
      <c r="B86" t="s">
        <v>143</v>
      </c>
      <c r="C86" s="21"/>
      <c r="D86" s="22">
        <v>0</v>
      </c>
      <c r="I86" t="s">
        <v>143</v>
      </c>
    </row>
    <row r="87" spans="2:9">
      <c r="B87" t="s">
        <v>131</v>
      </c>
      <c r="C87" s="21"/>
      <c r="D87" s="22">
        <v>0</v>
      </c>
      <c r="I87" t="s">
        <v>131</v>
      </c>
    </row>
    <row r="88" spans="2:9">
      <c r="B88" t="s">
        <v>132</v>
      </c>
      <c r="C88" s="21"/>
      <c r="D88" s="22">
        <v>0</v>
      </c>
      <c r="I88" t="s">
        <v>132</v>
      </c>
    </row>
    <row r="89" spans="2:9">
      <c r="B89" t="s">
        <v>133</v>
      </c>
      <c r="C89" s="21"/>
      <c r="D89" s="22">
        <v>0</v>
      </c>
      <c r="I89" t="s">
        <v>133</v>
      </c>
    </row>
    <row r="90" spans="2:9">
      <c r="B90" t="s">
        <v>134</v>
      </c>
      <c r="C90" s="21"/>
      <c r="D90" s="22">
        <v>0</v>
      </c>
      <c r="I90" t="s">
        <v>134</v>
      </c>
    </row>
    <row r="91" spans="2:9">
      <c r="B91" t="s">
        <v>135</v>
      </c>
      <c r="C91" s="21"/>
      <c r="D91" s="22">
        <v>0</v>
      </c>
      <c r="I91" t="s">
        <v>135</v>
      </c>
    </row>
    <row r="92" spans="2:9">
      <c r="B92" t="s">
        <v>136</v>
      </c>
      <c r="C92" s="21"/>
      <c r="D92" s="22">
        <v>0</v>
      </c>
      <c r="I92" t="s">
        <v>136</v>
      </c>
    </row>
    <row r="93" spans="2:9">
      <c r="B93" t="s">
        <v>137</v>
      </c>
      <c r="C93" s="21"/>
      <c r="D93" s="22">
        <v>0</v>
      </c>
      <c r="I93" t="s">
        <v>137</v>
      </c>
    </row>
    <row r="94" spans="2:9">
      <c r="B94" t="s">
        <v>138</v>
      </c>
      <c r="C94" s="21"/>
      <c r="D94" s="22">
        <v>0</v>
      </c>
      <c r="I94" t="s">
        <v>138</v>
      </c>
    </row>
    <row r="95" spans="2:9">
      <c r="B95" t="s">
        <v>139</v>
      </c>
      <c r="C95" s="21"/>
      <c r="D95" s="22">
        <v>0</v>
      </c>
      <c r="I95" t="s">
        <v>139</v>
      </c>
    </row>
    <row r="96" spans="2:9">
      <c r="B96" t="s">
        <v>140</v>
      </c>
      <c r="C96" s="21"/>
      <c r="D96" s="22">
        <v>0</v>
      </c>
      <c r="I96" t="s">
        <v>140</v>
      </c>
    </row>
    <row r="97" spans="1:9">
      <c r="B97" t="s">
        <v>141</v>
      </c>
      <c r="C97" s="21"/>
      <c r="D97" s="22">
        <v>0</v>
      </c>
      <c r="I97" t="s">
        <v>141</v>
      </c>
    </row>
    <row r="98" spans="1:9">
      <c r="A98" t="s">
        <v>147</v>
      </c>
      <c r="C98" s="21"/>
      <c r="D98" s="22">
        <v>0</v>
      </c>
      <c r="H98" t="s">
        <v>147</v>
      </c>
    </row>
    <row r="99" spans="1:9">
      <c r="A99" t="s">
        <v>34</v>
      </c>
      <c r="C99" s="21"/>
      <c r="D99" s="22">
        <v>0</v>
      </c>
      <c r="H99" t="s">
        <v>34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8"/>
  <sheetViews>
    <sheetView view="pageLayout" workbookViewId="0">
      <selection activeCell="B12" sqref="B12:B13"/>
    </sheetView>
  </sheetViews>
  <sheetFormatPr baseColWidth="10" defaultRowHeight="14" x14ac:dyDescent="0"/>
  <cols>
    <col min="1" max="1" width="25.5" style="46" customWidth="1"/>
    <col min="2" max="5" width="11" style="2" customWidth="1"/>
  </cols>
  <sheetData>
    <row r="1" spans="1:6">
      <c r="B1" s="79" t="s">
        <v>153</v>
      </c>
      <c r="C1" s="79"/>
      <c r="D1" s="79"/>
      <c r="E1" s="79"/>
      <c r="F1" s="79"/>
    </row>
    <row r="2" spans="1:6">
      <c r="B2" s="79"/>
      <c r="C2" s="79"/>
      <c r="D2" s="79"/>
      <c r="E2" s="79"/>
      <c r="F2" s="79"/>
    </row>
    <row r="3" spans="1:6">
      <c r="B3" s="79"/>
      <c r="C3" s="79"/>
      <c r="D3" s="79"/>
      <c r="E3" s="79"/>
      <c r="F3" s="79"/>
    </row>
    <row r="4" spans="1:6">
      <c r="B4" s="79" t="s">
        <v>154</v>
      </c>
      <c r="C4" s="79"/>
      <c r="D4" s="79"/>
      <c r="E4" s="79"/>
      <c r="F4" s="79"/>
    </row>
    <row r="5" spans="1:6">
      <c r="B5" s="79"/>
      <c r="C5" s="79"/>
      <c r="D5" s="79"/>
      <c r="E5" s="79"/>
      <c r="F5" s="79"/>
    </row>
    <row r="6" spans="1:6">
      <c r="B6" s="79"/>
      <c r="C6" s="79"/>
      <c r="D6" s="79"/>
      <c r="E6" s="79"/>
      <c r="F6" s="79"/>
    </row>
    <row r="8" spans="1:6">
      <c r="B8" s="80" t="s">
        <v>84</v>
      </c>
      <c r="C8" s="80"/>
      <c r="D8" s="80"/>
      <c r="E8" s="80"/>
      <c r="F8" s="80"/>
    </row>
    <row r="9" spans="1:6">
      <c r="B9" s="80"/>
      <c r="C9" s="80"/>
      <c r="D9" s="80"/>
      <c r="E9" s="80"/>
      <c r="F9" s="80"/>
    </row>
    <row r="11" spans="1:6" ht="15" thickBot="1"/>
    <row r="12" spans="1:6">
      <c r="B12" s="87" t="s">
        <v>158</v>
      </c>
      <c r="C12" s="89" t="s">
        <v>70</v>
      </c>
      <c r="D12" s="89" t="s">
        <v>71</v>
      </c>
      <c r="E12" s="91" t="s">
        <v>72</v>
      </c>
    </row>
    <row r="13" spans="1:6" ht="14" customHeight="1" thickBot="1">
      <c r="B13" s="88"/>
      <c r="C13" s="90"/>
      <c r="D13" s="90"/>
      <c r="E13" s="92"/>
    </row>
    <row r="14" spans="1:6">
      <c r="A14" s="46" t="s">
        <v>98</v>
      </c>
      <c r="B14" s="48">
        <v>41.6</v>
      </c>
      <c r="C14" s="49">
        <v>3.58</v>
      </c>
      <c r="D14" s="49">
        <v>5.3</v>
      </c>
      <c r="E14" s="50">
        <v>17</v>
      </c>
    </row>
    <row r="15" spans="1:6">
      <c r="A15" s="46" t="s">
        <v>96</v>
      </c>
      <c r="B15" s="48">
        <v>34.5</v>
      </c>
      <c r="C15" s="49">
        <v>3.81</v>
      </c>
      <c r="D15" s="49">
        <v>5.82</v>
      </c>
      <c r="E15" s="50">
        <v>14</v>
      </c>
    </row>
    <row r="16" spans="1:6">
      <c r="A16" s="46" t="s">
        <v>93</v>
      </c>
      <c r="B16" s="48">
        <v>32.5</v>
      </c>
      <c r="C16" s="49">
        <v>3.79</v>
      </c>
      <c r="D16" s="49">
        <v>6.13</v>
      </c>
      <c r="E16" s="50">
        <v>14</v>
      </c>
    </row>
    <row r="17" spans="1:5">
      <c r="A17" s="46" t="s">
        <v>89</v>
      </c>
      <c r="B17" s="48">
        <v>41.9</v>
      </c>
      <c r="C17" s="49">
        <v>3.09</v>
      </c>
      <c r="D17" s="49">
        <v>5.32</v>
      </c>
      <c r="E17" s="50">
        <v>16.5</v>
      </c>
    </row>
    <row r="18" spans="1:5">
      <c r="A18" s="46" t="s">
        <v>87</v>
      </c>
      <c r="B18" s="48">
        <v>36.200000000000003</v>
      </c>
      <c r="C18" s="49">
        <v>3.85</v>
      </c>
      <c r="D18" s="49">
        <v>5.87</v>
      </c>
      <c r="E18" s="50">
        <v>16</v>
      </c>
    </row>
    <row r="19" spans="1:5">
      <c r="A19" s="46" t="s">
        <v>88</v>
      </c>
      <c r="B19" s="48">
        <v>38</v>
      </c>
      <c r="C19" s="49">
        <v>3.76</v>
      </c>
      <c r="D19" s="49">
        <v>5.73</v>
      </c>
      <c r="E19" s="50">
        <v>16</v>
      </c>
    </row>
    <row r="20" spans="1:5">
      <c r="A20" s="46" t="s">
        <v>91</v>
      </c>
      <c r="B20" s="48">
        <v>49.8</v>
      </c>
      <c r="C20" s="49">
        <v>3.43</v>
      </c>
      <c r="D20" s="49">
        <v>5.58</v>
      </c>
      <c r="E20" s="50">
        <v>16</v>
      </c>
    </row>
    <row r="21" spans="1:5">
      <c r="A21" s="46" t="s">
        <v>95</v>
      </c>
      <c r="B21" s="48">
        <v>40</v>
      </c>
      <c r="C21" s="49">
        <v>3.59</v>
      </c>
      <c r="D21" s="49">
        <v>5.32</v>
      </c>
      <c r="E21" s="50">
        <v>16.5</v>
      </c>
    </row>
    <row r="22" spans="1:5">
      <c r="A22" s="46" t="s">
        <v>97</v>
      </c>
      <c r="B22" s="48">
        <v>36.6</v>
      </c>
      <c r="C22" s="49">
        <v>3.87</v>
      </c>
      <c r="D22" s="49">
        <v>5.74</v>
      </c>
      <c r="E22" s="50">
        <v>16</v>
      </c>
    </row>
    <row r="23" spans="1:5">
      <c r="A23" s="46" t="s">
        <v>94</v>
      </c>
      <c r="B23" s="48">
        <v>39.1</v>
      </c>
      <c r="C23" s="49">
        <v>3.7</v>
      </c>
      <c r="D23" s="49">
        <v>5.46</v>
      </c>
      <c r="E23" s="50">
        <v>16.5</v>
      </c>
    </row>
    <row r="24" spans="1:5">
      <c r="A24" s="46" t="s">
        <v>86</v>
      </c>
      <c r="B24" s="48">
        <v>35.299999999999997</v>
      </c>
      <c r="C24" s="49">
        <v>3.58</v>
      </c>
      <c r="D24" s="49">
        <v>5.22</v>
      </c>
      <c r="E24" s="50">
        <v>17</v>
      </c>
    </row>
    <row r="25" spans="1:5">
      <c r="A25" s="46" t="s">
        <v>85</v>
      </c>
      <c r="B25" s="48">
        <v>42.5</v>
      </c>
      <c r="C25" s="49">
        <v>3.72</v>
      </c>
      <c r="D25" s="49">
        <v>5.61</v>
      </c>
      <c r="E25" s="50">
        <v>16.5</v>
      </c>
    </row>
    <row r="26" spans="1:5">
      <c r="A26" s="46" t="s">
        <v>92</v>
      </c>
      <c r="B26" s="48">
        <v>45</v>
      </c>
      <c r="C26" s="49">
        <v>3.65</v>
      </c>
      <c r="D26" s="49">
        <v>5.32</v>
      </c>
      <c r="E26" s="50">
        <v>16.5</v>
      </c>
    </row>
    <row r="27" spans="1:5" ht="15" thickBot="1">
      <c r="A27" s="46" t="s">
        <v>90</v>
      </c>
      <c r="B27" s="51">
        <v>38.5</v>
      </c>
      <c r="C27" s="52">
        <v>3.52</v>
      </c>
      <c r="D27" s="52">
        <v>5.48</v>
      </c>
      <c r="E27" s="53">
        <v>19</v>
      </c>
    </row>
    <row r="28" spans="1:5" ht="15" thickBot="1">
      <c r="B28" s="7"/>
      <c r="C28" s="7"/>
    </row>
    <row r="29" spans="1:5">
      <c r="A29" s="47" t="s">
        <v>155</v>
      </c>
      <c r="B29" s="54">
        <v>39.392857142857146</v>
      </c>
      <c r="C29" s="55">
        <v>50.940000000000005</v>
      </c>
      <c r="D29" s="56">
        <v>77.90000000000002</v>
      </c>
      <c r="E29" s="57">
        <v>227.5</v>
      </c>
    </row>
    <row r="30" spans="1:5" ht="15" thickBot="1">
      <c r="A30" s="47" t="s">
        <v>156</v>
      </c>
      <c r="B30" s="58">
        <f>AVERAGE(TBLDatabase[Jump (cm)])</f>
        <v>45.612499999999997</v>
      </c>
      <c r="C30" s="59">
        <f>AVERAGE(TBLDatabase[20m Sprint (s)])</f>
        <v>3.3723863636363656</v>
      </c>
      <c r="D30" s="59">
        <f>AVERAGE(TBLDatabase[5-0-5 Agility (s)])</f>
        <v>5.3102272727272721</v>
      </c>
      <c r="E30" s="60">
        <f>AVERAGE(TBLDatabase[30:15])</f>
        <v>18.261363636363637</v>
      </c>
    </row>
    <row r="50" spans="1:6">
      <c r="B50" s="79" t="s">
        <v>153</v>
      </c>
      <c r="C50" s="79"/>
      <c r="D50" s="79"/>
      <c r="E50" s="79"/>
      <c r="F50" s="79"/>
    </row>
    <row r="51" spans="1:6">
      <c r="B51" s="79"/>
      <c r="C51" s="79"/>
      <c r="D51" s="79"/>
      <c r="E51" s="79"/>
      <c r="F51" s="79"/>
    </row>
    <row r="52" spans="1:6">
      <c r="B52" s="79"/>
      <c r="C52" s="79"/>
      <c r="D52" s="79"/>
      <c r="E52" s="79"/>
      <c r="F52" s="79"/>
    </row>
    <row r="53" spans="1:6">
      <c r="B53" s="79" t="s">
        <v>154</v>
      </c>
      <c r="C53" s="79"/>
      <c r="D53" s="79"/>
      <c r="E53" s="79"/>
      <c r="F53" s="79"/>
    </row>
    <row r="54" spans="1:6">
      <c r="B54" s="79"/>
      <c r="C54" s="79"/>
      <c r="D54" s="79"/>
      <c r="E54" s="79"/>
      <c r="F54" s="79"/>
    </row>
    <row r="55" spans="1:6">
      <c r="B55" s="79"/>
      <c r="C55" s="79"/>
      <c r="D55" s="79"/>
      <c r="E55" s="79"/>
      <c r="F55" s="79"/>
    </row>
    <row r="57" spans="1:6">
      <c r="B57" s="80" t="s">
        <v>142</v>
      </c>
      <c r="C57" s="80"/>
      <c r="D57" s="80"/>
      <c r="E57" s="80"/>
      <c r="F57" s="80"/>
    </row>
    <row r="58" spans="1:6">
      <c r="B58" s="80"/>
      <c r="C58" s="80"/>
      <c r="D58" s="80"/>
      <c r="E58" s="80"/>
      <c r="F58" s="80"/>
    </row>
    <row r="60" spans="1:6" ht="15" thickBot="1"/>
    <row r="61" spans="1:6">
      <c r="B61" s="87" t="s">
        <v>158</v>
      </c>
      <c r="C61" s="89" t="s">
        <v>70</v>
      </c>
      <c r="D61" s="89" t="s">
        <v>71</v>
      </c>
      <c r="E61" s="91" t="s">
        <v>72</v>
      </c>
    </row>
    <row r="62" spans="1:6" ht="15" thickBot="1">
      <c r="B62" s="88"/>
      <c r="C62" s="90"/>
      <c r="D62" s="90"/>
      <c r="E62" s="92"/>
    </row>
    <row r="63" spans="1:6">
      <c r="A63" s="46" t="s">
        <v>61</v>
      </c>
      <c r="B63" s="62">
        <v>43.6</v>
      </c>
      <c r="C63" s="63">
        <v>3.32</v>
      </c>
      <c r="D63" s="63">
        <v>5.41</v>
      </c>
      <c r="E63" s="64">
        <v>19</v>
      </c>
    </row>
    <row r="64" spans="1:6">
      <c r="A64" s="46" t="s">
        <v>54</v>
      </c>
      <c r="B64" s="48">
        <v>48.9</v>
      </c>
      <c r="C64" s="49">
        <v>3.52</v>
      </c>
      <c r="D64" s="49">
        <v>5.3</v>
      </c>
      <c r="E64" s="50">
        <v>19</v>
      </c>
    </row>
    <row r="65" spans="1:5">
      <c r="A65" s="46" t="s">
        <v>62</v>
      </c>
      <c r="B65" s="48">
        <v>49.7</v>
      </c>
      <c r="C65" s="49">
        <v>3.33</v>
      </c>
      <c r="D65" s="49">
        <v>5.01</v>
      </c>
      <c r="E65" s="50">
        <v>18</v>
      </c>
    </row>
    <row r="66" spans="1:5">
      <c r="A66" s="46" t="s">
        <v>53</v>
      </c>
      <c r="B66" s="48">
        <v>50</v>
      </c>
      <c r="C66" s="49">
        <v>3.34</v>
      </c>
      <c r="D66" s="49">
        <v>5.38</v>
      </c>
      <c r="E66" s="50">
        <v>17</v>
      </c>
    </row>
    <row r="67" spans="1:5">
      <c r="A67" s="46" t="s">
        <v>49</v>
      </c>
      <c r="B67" s="48">
        <v>47.2</v>
      </c>
      <c r="C67" s="49">
        <v>3.76</v>
      </c>
      <c r="D67" s="49">
        <v>5.72</v>
      </c>
      <c r="E67" s="50">
        <v>16.5</v>
      </c>
    </row>
    <row r="68" spans="1:5">
      <c r="A68" s="46" t="s">
        <v>50</v>
      </c>
      <c r="B68" s="48">
        <v>51.6</v>
      </c>
      <c r="C68" s="49">
        <v>3.43</v>
      </c>
      <c r="D68" s="49">
        <v>5.64</v>
      </c>
      <c r="E68" s="50">
        <v>16</v>
      </c>
    </row>
    <row r="69" spans="1:5">
      <c r="A69" s="46" t="s">
        <v>59</v>
      </c>
      <c r="B69" s="48">
        <v>39.200000000000003</v>
      </c>
      <c r="C69" s="49">
        <v>3.47</v>
      </c>
      <c r="D69" s="49">
        <v>5.29</v>
      </c>
      <c r="E69" s="50">
        <v>18.5</v>
      </c>
    </row>
    <row r="70" spans="1:5">
      <c r="A70" s="46" t="s">
        <v>56</v>
      </c>
      <c r="B70" s="48">
        <v>35</v>
      </c>
      <c r="C70" s="49">
        <v>3.7</v>
      </c>
      <c r="D70" s="49">
        <v>5.77</v>
      </c>
      <c r="E70" s="50">
        <v>16</v>
      </c>
    </row>
    <row r="71" spans="1:5">
      <c r="A71" s="46" t="s">
        <v>66</v>
      </c>
      <c r="B71" s="48">
        <v>34.1</v>
      </c>
      <c r="C71" s="49">
        <v>3.57</v>
      </c>
      <c r="D71" s="49">
        <v>6.05</v>
      </c>
      <c r="E71" s="50">
        <v>18.5</v>
      </c>
    </row>
    <row r="72" spans="1:5">
      <c r="A72" s="46" t="s">
        <v>52</v>
      </c>
      <c r="B72" s="48">
        <v>47.7</v>
      </c>
      <c r="C72" s="49">
        <v>3.42</v>
      </c>
      <c r="D72" s="49">
        <v>5.42</v>
      </c>
      <c r="E72" s="50">
        <v>17</v>
      </c>
    </row>
    <row r="73" spans="1:5">
      <c r="A73" s="46" t="s">
        <v>65</v>
      </c>
      <c r="B73" s="48">
        <v>40.200000000000003</v>
      </c>
      <c r="C73" s="49">
        <v>3.27</v>
      </c>
      <c r="D73" s="49">
        <v>5.32</v>
      </c>
      <c r="E73" s="50">
        <v>16</v>
      </c>
    </row>
    <row r="74" spans="1:5">
      <c r="A74" s="46" t="s">
        <v>68</v>
      </c>
      <c r="B74" s="48">
        <v>35.799999999999997</v>
      </c>
      <c r="C74" s="49">
        <v>3.58</v>
      </c>
      <c r="D74" s="49">
        <v>5.65</v>
      </c>
      <c r="E74" s="50">
        <v>15.5</v>
      </c>
    </row>
    <row r="75" spans="1:5">
      <c r="A75" s="46" t="s">
        <v>58</v>
      </c>
      <c r="B75" s="48">
        <v>35</v>
      </c>
      <c r="C75" s="49">
        <v>3.21</v>
      </c>
      <c r="D75" s="49">
        <v>5.29</v>
      </c>
      <c r="E75" s="50">
        <v>17.5</v>
      </c>
    </row>
    <row r="76" spans="1:5">
      <c r="A76" s="46" t="s">
        <v>67</v>
      </c>
      <c r="B76" s="48">
        <v>36.799999999999997</v>
      </c>
      <c r="C76" s="49">
        <v>3.76</v>
      </c>
      <c r="D76" s="49">
        <v>5.64</v>
      </c>
      <c r="E76" s="50">
        <v>17.5</v>
      </c>
    </row>
    <row r="77" spans="1:5">
      <c r="A77" s="46" t="s">
        <v>51</v>
      </c>
      <c r="B77" s="48">
        <v>45.2</v>
      </c>
      <c r="C77" s="49">
        <v>3.44</v>
      </c>
      <c r="D77" s="49">
        <v>5.21</v>
      </c>
      <c r="E77" s="50">
        <v>19</v>
      </c>
    </row>
    <row r="78" spans="1:5">
      <c r="A78" s="46" t="s">
        <v>60</v>
      </c>
      <c r="B78" s="48">
        <v>41.9</v>
      </c>
      <c r="C78" s="49">
        <v>3.47</v>
      </c>
      <c r="D78" s="49">
        <v>5.32</v>
      </c>
      <c r="E78" s="50">
        <v>19</v>
      </c>
    </row>
    <row r="79" spans="1:5">
      <c r="A79" s="46" t="s">
        <v>63</v>
      </c>
      <c r="B79" s="48">
        <v>38.9</v>
      </c>
      <c r="C79" s="49">
        <v>3.55</v>
      </c>
      <c r="D79" s="49">
        <v>5.12</v>
      </c>
      <c r="E79" s="50">
        <v>16.5</v>
      </c>
    </row>
    <row r="80" spans="1:5">
      <c r="A80" s="46" t="s">
        <v>64</v>
      </c>
      <c r="B80" s="48">
        <v>44.1</v>
      </c>
      <c r="C80" s="49">
        <v>3.36</v>
      </c>
      <c r="D80" s="49">
        <v>5.58</v>
      </c>
      <c r="E80" s="50">
        <v>18</v>
      </c>
    </row>
    <row r="81" spans="1:5">
      <c r="A81" s="46" t="s">
        <v>55</v>
      </c>
      <c r="B81" s="48">
        <v>45.2</v>
      </c>
      <c r="C81" s="49">
        <v>3.51</v>
      </c>
      <c r="D81" s="49">
        <v>5.48</v>
      </c>
      <c r="E81" s="50">
        <v>18</v>
      </c>
    </row>
    <row r="82" spans="1:5" ht="15" thickBot="1">
      <c r="A82" s="46" t="s">
        <v>57</v>
      </c>
      <c r="B82" s="51">
        <v>36.200000000000003</v>
      </c>
      <c r="C82" s="52">
        <v>3.86</v>
      </c>
      <c r="D82" s="52">
        <v>5.93</v>
      </c>
      <c r="E82" s="53">
        <v>15.5</v>
      </c>
    </row>
    <row r="83" spans="1:5" ht="15" thickBot="1">
      <c r="B83" s="7"/>
      <c r="C83" s="7"/>
      <c r="D83" s="7"/>
      <c r="E83" s="7"/>
    </row>
    <row r="84" spans="1:5">
      <c r="A84" s="47" t="s">
        <v>155</v>
      </c>
      <c r="B84" s="54">
        <f>AVERAGE(B63:B82)</f>
        <v>42.315000000000005</v>
      </c>
      <c r="C84" s="55">
        <f t="shared" ref="C84:E84" si="0">AVERAGE(C63:C82)</f>
        <v>3.4934999999999996</v>
      </c>
      <c r="D84" s="55">
        <f t="shared" si="0"/>
        <v>5.4764999999999997</v>
      </c>
      <c r="E84" s="61">
        <f t="shared" si="0"/>
        <v>17.399999999999999</v>
      </c>
    </row>
    <row r="85" spans="1:5" ht="15" thickBot="1">
      <c r="A85" s="47" t="s">
        <v>156</v>
      </c>
      <c r="B85" s="58">
        <f>AVERAGE(TBLDatabase[Jump (cm)])</f>
        <v>45.612499999999997</v>
      </c>
      <c r="C85" s="59">
        <f>AVERAGE(TBLDatabase[20m Sprint (s)])</f>
        <v>3.3723863636363656</v>
      </c>
      <c r="D85" s="59">
        <f>AVERAGE(TBLDatabase[5-0-5 Agility (s)])</f>
        <v>5.3102272727272721</v>
      </c>
      <c r="E85" s="60">
        <f>AVERAGE(TBLDatabase[30:15])</f>
        <v>18.261363636363637</v>
      </c>
    </row>
    <row r="99" spans="1:6">
      <c r="B99" s="79" t="s">
        <v>153</v>
      </c>
      <c r="C99" s="79"/>
      <c r="D99" s="79"/>
      <c r="E99" s="79"/>
      <c r="F99" s="79"/>
    </row>
    <row r="100" spans="1:6">
      <c r="B100" s="79"/>
      <c r="C100" s="79"/>
      <c r="D100" s="79"/>
      <c r="E100" s="79"/>
      <c r="F100" s="79"/>
    </row>
    <row r="101" spans="1:6">
      <c r="B101" s="79"/>
      <c r="C101" s="79"/>
      <c r="D101" s="79"/>
      <c r="E101" s="79"/>
      <c r="F101" s="79"/>
    </row>
    <row r="102" spans="1:6">
      <c r="B102" s="79" t="s">
        <v>154</v>
      </c>
      <c r="C102" s="79"/>
      <c r="D102" s="79"/>
      <c r="E102" s="79"/>
      <c r="F102" s="79"/>
    </row>
    <row r="103" spans="1:6">
      <c r="B103" s="79"/>
      <c r="C103" s="79"/>
      <c r="D103" s="79"/>
      <c r="E103" s="79"/>
      <c r="F103" s="79"/>
    </row>
    <row r="104" spans="1:6">
      <c r="B104" s="79"/>
      <c r="C104" s="79"/>
      <c r="D104" s="79"/>
      <c r="E104" s="79"/>
      <c r="F104" s="79"/>
    </row>
    <row r="106" spans="1:6">
      <c r="B106" s="80" t="s">
        <v>116</v>
      </c>
      <c r="C106" s="80"/>
      <c r="D106" s="80"/>
      <c r="E106" s="80"/>
      <c r="F106" s="80"/>
    </row>
    <row r="107" spans="1:6">
      <c r="B107" s="80"/>
      <c r="C107" s="80"/>
      <c r="D107" s="80"/>
      <c r="E107" s="80"/>
      <c r="F107" s="80"/>
    </row>
    <row r="109" spans="1:6" ht="15" thickBot="1"/>
    <row r="110" spans="1:6">
      <c r="B110" s="87" t="s">
        <v>158</v>
      </c>
      <c r="C110" s="89" t="s">
        <v>70</v>
      </c>
      <c r="D110" s="89" t="s">
        <v>71</v>
      </c>
      <c r="E110" s="91" t="s">
        <v>72</v>
      </c>
    </row>
    <row r="111" spans="1:6" ht="15" thickBot="1">
      <c r="B111" s="88"/>
      <c r="C111" s="90"/>
      <c r="D111" s="90"/>
      <c r="E111" s="92"/>
    </row>
    <row r="112" spans="1:6">
      <c r="A112" s="46" t="s">
        <v>110</v>
      </c>
      <c r="B112" s="62">
        <v>44.4</v>
      </c>
      <c r="C112" s="63">
        <v>3.13</v>
      </c>
      <c r="D112" s="63">
        <v>5.27</v>
      </c>
      <c r="E112" s="64">
        <v>19.5</v>
      </c>
    </row>
    <row r="113" spans="1:5">
      <c r="A113" s="46" t="s">
        <v>102</v>
      </c>
      <c r="B113" s="48">
        <v>52.5</v>
      </c>
      <c r="C113" s="49">
        <v>3.37</v>
      </c>
      <c r="D113" s="49">
        <v>4.9400000000000004</v>
      </c>
      <c r="E113" s="50">
        <v>17.5</v>
      </c>
    </row>
    <row r="114" spans="1:5">
      <c r="A114" s="46" t="s">
        <v>100</v>
      </c>
      <c r="B114" s="48">
        <v>46.3</v>
      </c>
      <c r="C114" s="49">
        <v>3.42</v>
      </c>
      <c r="D114" s="49">
        <v>5.36</v>
      </c>
      <c r="E114" s="50">
        <v>18.5</v>
      </c>
    </row>
    <row r="115" spans="1:5">
      <c r="A115" s="46" t="s">
        <v>107</v>
      </c>
      <c r="B115" s="48">
        <v>49</v>
      </c>
      <c r="C115" s="49">
        <v>3.32</v>
      </c>
      <c r="D115" s="49">
        <v>4.99</v>
      </c>
      <c r="E115" s="50">
        <v>19</v>
      </c>
    </row>
    <row r="116" spans="1:5">
      <c r="A116" s="46" t="s">
        <v>109</v>
      </c>
      <c r="B116" s="48">
        <v>51.1</v>
      </c>
      <c r="C116" s="49">
        <v>3.18</v>
      </c>
      <c r="D116" s="49">
        <v>5.27</v>
      </c>
      <c r="E116" s="50">
        <v>18.5</v>
      </c>
    </row>
    <row r="117" spans="1:5">
      <c r="A117" s="46" t="s">
        <v>112</v>
      </c>
      <c r="B117" s="48">
        <v>42.3</v>
      </c>
      <c r="C117" s="49">
        <v>3.61</v>
      </c>
      <c r="D117" s="49">
        <v>5.8</v>
      </c>
      <c r="E117" s="50">
        <v>18.5</v>
      </c>
    </row>
    <row r="118" spans="1:5">
      <c r="A118" s="46" t="s">
        <v>103</v>
      </c>
      <c r="B118" s="48">
        <v>50</v>
      </c>
      <c r="C118" s="49">
        <v>3.54</v>
      </c>
      <c r="D118" s="49">
        <v>5.19</v>
      </c>
      <c r="E118" s="50">
        <v>18</v>
      </c>
    </row>
    <row r="119" spans="1:5">
      <c r="A119" s="46" t="s">
        <v>105</v>
      </c>
      <c r="B119" s="48">
        <v>41</v>
      </c>
      <c r="C119" s="49">
        <v>3.36</v>
      </c>
      <c r="D119" s="49">
        <v>5.39</v>
      </c>
      <c r="E119" s="50">
        <v>19.5</v>
      </c>
    </row>
    <row r="120" spans="1:5">
      <c r="A120" s="46" t="s">
        <v>104</v>
      </c>
      <c r="B120" s="48">
        <v>43.5</v>
      </c>
      <c r="C120" s="49">
        <v>3.46</v>
      </c>
      <c r="D120" s="49">
        <v>5.7</v>
      </c>
      <c r="E120" s="50">
        <v>17</v>
      </c>
    </row>
    <row r="121" spans="1:5">
      <c r="A121" s="46" t="s">
        <v>106</v>
      </c>
      <c r="B121" s="48">
        <v>52.8</v>
      </c>
      <c r="C121" s="49">
        <v>3.24</v>
      </c>
      <c r="D121" s="49">
        <v>5.27</v>
      </c>
      <c r="E121" s="50">
        <v>18.5</v>
      </c>
    </row>
    <row r="122" spans="1:5">
      <c r="A122" s="46" t="s">
        <v>115</v>
      </c>
      <c r="B122" s="48">
        <v>37.299999999999997</v>
      </c>
      <c r="C122" s="49">
        <v>3.55</v>
      </c>
      <c r="D122" s="49">
        <v>5.97</v>
      </c>
      <c r="E122" s="50">
        <v>17.5</v>
      </c>
    </row>
    <row r="123" spans="1:5">
      <c r="A123" s="46" t="s">
        <v>113</v>
      </c>
      <c r="B123" s="48">
        <v>44.4</v>
      </c>
      <c r="C123" s="49">
        <v>3.43</v>
      </c>
      <c r="D123" s="49">
        <v>5.55</v>
      </c>
      <c r="E123" s="50">
        <v>18.5</v>
      </c>
    </row>
    <row r="124" spans="1:5">
      <c r="A124" s="46" t="s">
        <v>101</v>
      </c>
      <c r="B124" s="48">
        <v>48.7</v>
      </c>
      <c r="C124" s="49">
        <v>3.23</v>
      </c>
      <c r="D124" s="49">
        <v>5.33</v>
      </c>
      <c r="E124" s="50">
        <v>19.5</v>
      </c>
    </row>
    <row r="125" spans="1:5">
      <c r="A125" s="46" t="s">
        <v>111</v>
      </c>
      <c r="B125" s="48">
        <v>46.6</v>
      </c>
      <c r="C125" s="49">
        <v>3.49</v>
      </c>
      <c r="D125" s="49">
        <v>5.3</v>
      </c>
      <c r="E125" s="50">
        <v>19</v>
      </c>
    </row>
    <row r="126" spans="1:5">
      <c r="A126" s="46" t="s">
        <v>114</v>
      </c>
      <c r="B126" s="48">
        <v>38.1</v>
      </c>
      <c r="C126" s="49">
        <v>3.58</v>
      </c>
      <c r="D126" s="49">
        <v>5.88</v>
      </c>
      <c r="E126" s="50">
        <v>18.5</v>
      </c>
    </row>
    <row r="127" spans="1:5" ht="15" thickBot="1">
      <c r="A127" s="46" t="s">
        <v>108</v>
      </c>
      <c r="B127" s="51">
        <v>48</v>
      </c>
      <c r="C127" s="52">
        <v>3.31</v>
      </c>
      <c r="D127" s="52">
        <v>5.39</v>
      </c>
      <c r="E127" s="53">
        <v>18.5</v>
      </c>
    </row>
    <row r="128" spans="1:5" ht="15" thickBot="1"/>
    <row r="129" spans="1:5">
      <c r="A129" s="47" t="s">
        <v>155</v>
      </c>
      <c r="B129" s="54">
        <f>AVERAGE(B112:B127)</f>
        <v>46.000000000000007</v>
      </c>
      <c r="C129" s="55">
        <f t="shared" ref="C129:E129" si="1">AVERAGE(C112:C127)</f>
        <v>3.3887499999999999</v>
      </c>
      <c r="D129" s="55">
        <f t="shared" si="1"/>
        <v>5.4124999999999996</v>
      </c>
      <c r="E129" s="61">
        <f t="shared" si="1"/>
        <v>18.5</v>
      </c>
    </row>
    <row r="130" spans="1:5" ht="15" thickBot="1">
      <c r="A130" s="47" t="s">
        <v>156</v>
      </c>
      <c r="B130" s="58">
        <f>AVERAGE(TBLDatabase[Jump (cm)])</f>
        <v>45.612499999999997</v>
      </c>
      <c r="C130" s="59">
        <f>AVERAGE(TBLDatabase[20m Sprint (s)])</f>
        <v>3.3723863636363656</v>
      </c>
      <c r="D130" s="59">
        <f>AVERAGE(TBLDatabase[5-0-5 Agility (s)])</f>
        <v>5.3102272727272721</v>
      </c>
      <c r="E130" s="60">
        <f>AVERAGE(TBLDatabase[30:15])</f>
        <v>18.261363636363637</v>
      </c>
    </row>
    <row r="148" spans="2:6">
      <c r="B148" s="79" t="s">
        <v>153</v>
      </c>
      <c r="C148" s="79"/>
      <c r="D148" s="79"/>
      <c r="E148" s="79"/>
      <c r="F148" s="79"/>
    </row>
    <row r="149" spans="2:6">
      <c r="B149" s="79"/>
      <c r="C149" s="79"/>
      <c r="D149" s="79"/>
      <c r="E149" s="79"/>
      <c r="F149" s="79"/>
    </row>
    <row r="150" spans="2:6">
      <c r="B150" s="79"/>
      <c r="C150" s="79"/>
      <c r="D150" s="79"/>
      <c r="E150" s="79"/>
      <c r="F150" s="79"/>
    </row>
    <row r="151" spans="2:6">
      <c r="B151" s="79" t="s">
        <v>154</v>
      </c>
      <c r="C151" s="79"/>
      <c r="D151" s="79"/>
      <c r="E151" s="79"/>
      <c r="F151" s="79"/>
    </row>
    <row r="152" spans="2:6">
      <c r="B152" s="79"/>
      <c r="C152" s="79"/>
      <c r="D152" s="79"/>
      <c r="E152" s="79"/>
      <c r="F152" s="79"/>
    </row>
    <row r="153" spans="2:6">
      <c r="B153" s="79"/>
      <c r="C153" s="79"/>
      <c r="D153" s="79"/>
      <c r="E153" s="79"/>
      <c r="F153" s="79"/>
    </row>
    <row r="155" spans="2:6">
      <c r="B155" s="80" t="s">
        <v>73</v>
      </c>
      <c r="C155" s="80"/>
      <c r="D155" s="80"/>
      <c r="E155" s="80"/>
      <c r="F155" s="80"/>
    </row>
    <row r="156" spans="2:6">
      <c r="B156" s="80"/>
      <c r="C156" s="80"/>
      <c r="D156" s="80"/>
      <c r="E156" s="80"/>
      <c r="F156" s="80"/>
    </row>
    <row r="158" spans="2:6" ht="15" thickBot="1"/>
    <row r="159" spans="2:6">
      <c r="B159" s="87" t="s">
        <v>158</v>
      </c>
      <c r="C159" s="89" t="s">
        <v>70</v>
      </c>
      <c r="D159" s="89" t="s">
        <v>71</v>
      </c>
      <c r="E159" s="91" t="s">
        <v>72</v>
      </c>
    </row>
    <row r="160" spans="2:6" ht="15" thickBot="1">
      <c r="B160" s="88"/>
      <c r="C160" s="90"/>
      <c r="D160" s="90"/>
      <c r="E160" s="92"/>
    </row>
    <row r="161" spans="1:5">
      <c r="A161" s="46" t="s">
        <v>83</v>
      </c>
      <c r="B161" s="62">
        <v>43.9</v>
      </c>
      <c r="C161" s="63">
        <v>3.35</v>
      </c>
      <c r="D161" s="63">
        <v>5.29</v>
      </c>
      <c r="E161" s="64">
        <v>19.5</v>
      </c>
    </row>
    <row r="162" spans="1:5">
      <c r="A162" s="46" t="s">
        <v>82</v>
      </c>
      <c r="B162" s="48">
        <v>46.8</v>
      </c>
      <c r="C162" s="49">
        <v>3</v>
      </c>
      <c r="D162" s="49">
        <v>5.07</v>
      </c>
      <c r="E162" s="50">
        <v>21</v>
      </c>
    </row>
    <row r="163" spans="1:5">
      <c r="A163" s="46" t="s">
        <v>77</v>
      </c>
      <c r="B163" s="48">
        <v>48.1</v>
      </c>
      <c r="C163" s="49">
        <v>3.3</v>
      </c>
      <c r="D163" s="49">
        <v>5.13</v>
      </c>
      <c r="E163" s="50">
        <v>19.5</v>
      </c>
    </row>
    <row r="164" spans="1:5">
      <c r="A164" s="46" t="s">
        <v>79</v>
      </c>
      <c r="B164" s="48">
        <v>40</v>
      </c>
      <c r="C164" s="49">
        <v>3.34</v>
      </c>
      <c r="D164" s="49">
        <v>5.29</v>
      </c>
      <c r="E164" s="50">
        <v>20</v>
      </c>
    </row>
    <row r="165" spans="1:5">
      <c r="A165" s="46" t="s">
        <v>78</v>
      </c>
      <c r="B165" s="48">
        <v>45.7</v>
      </c>
      <c r="C165" s="49">
        <v>3.42</v>
      </c>
      <c r="D165" s="49">
        <v>5.36</v>
      </c>
      <c r="E165" s="50">
        <v>17</v>
      </c>
    </row>
    <row r="166" spans="1:5">
      <c r="A166" s="46" t="s">
        <v>80</v>
      </c>
      <c r="B166" s="48">
        <v>40.799999999999997</v>
      </c>
      <c r="C166" s="49">
        <v>3.31</v>
      </c>
      <c r="D166" s="49">
        <v>5.31</v>
      </c>
      <c r="E166" s="50">
        <v>19</v>
      </c>
    </row>
    <row r="167" spans="1:5">
      <c r="A167" s="46" t="s">
        <v>75</v>
      </c>
      <c r="B167" s="48">
        <v>52.2</v>
      </c>
      <c r="C167" s="49">
        <v>3.27</v>
      </c>
      <c r="D167" s="49">
        <v>5.45</v>
      </c>
      <c r="E167" s="50">
        <v>20.5</v>
      </c>
    </row>
    <row r="168" spans="1:5">
      <c r="A168" s="46" t="s">
        <v>76</v>
      </c>
      <c r="B168" s="48">
        <v>48</v>
      </c>
      <c r="C168" s="49">
        <v>3.26</v>
      </c>
      <c r="D168" s="49">
        <v>5.41</v>
      </c>
      <c r="E168" s="50">
        <v>18.5</v>
      </c>
    </row>
    <row r="169" spans="1:5">
      <c r="A169" s="46" t="s">
        <v>81</v>
      </c>
      <c r="B169" s="48">
        <v>38.799999999999997</v>
      </c>
      <c r="C169" s="49">
        <v>3.34</v>
      </c>
      <c r="D169" s="49">
        <v>5.3</v>
      </c>
      <c r="E169" s="50">
        <v>19.5</v>
      </c>
    </row>
    <row r="170" spans="1:5" ht="15" thickBot="1">
      <c r="A170" s="46" t="s">
        <v>74</v>
      </c>
      <c r="B170" s="51">
        <v>53</v>
      </c>
      <c r="C170" s="52">
        <v>3.11</v>
      </c>
      <c r="D170" s="52">
        <v>5.0199999999999996</v>
      </c>
      <c r="E170" s="53">
        <v>19</v>
      </c>
    </row>
    <row r="171" spans="1:5" ht="15" thickBot="1"/>
    <row r="172" spans="1:5">
      <c r="A172" s="47" t="s">
        <v>155</v>
      </c>
      <c r="B172" s="54">
        <f>AVERAGE(B161:B170)</f>
        <v>45.730000000000004</v>
      </c>
      <c r="C172" s="55">
        <f t="shared" ref="C172:E172" si="2">AVERAGE(C161:C170)</f>
        <v>3.2699999999999996</v>
      </c>
      <c r="D172" s="55">
        <f t="shared" si="2"/>
        <v>5.2629999999999999</v>
      </c>
      <c r="E172" s="61">
        <f t="shared" si="2"/>
        <v>19.350000000000001</v>
      </c>
    </row>
    <row r="173" spans="1:5" ht="15" thickBot="1">
      <c r="A173" s="47" t="s">
        <v>156</v>
      </c>
      <c r="B173" s="58">
        <f>AVERAGE(TBLDatabase[Jump (cm)])</f>
        <v>45.612499999999997</v>
      </c>
      <c r="C173" s="59">
        <f>AVERAGE(TBLDatabase[20m Sprint (s)])</f>
        <v>3.3723863636363656</v>
      </c>
      <c r="D173" s="59">
        <f>AVERAGE(TBLDatabase[5-0-5 Agility (s)])</f>
        <v>5.3102272727272721</v>
      </c>
      <c r="E173" s="60">
        <f>AVERAGE(TBLDatabase[30:15])</f>
        <v>18.261363636363637</v>
      </c>
    </row>
    <row r="197" spans="1:6">
      <c r="B197" s="79" t="s">
        <v>153</v>
      </c>
      <c r="C197" s="79"/>
      <c r="D197" s="79"/>
      <c r="E197" s="79"/>
      <c r="F197" s="79"/>
    </row>
    <row r="198" spans="1:6">
      <c r="B198" s="79"/>
      <c r="C198" s="79"/>
      <c r="D198" s="79"/>
      <c r="E198" s="79"/>
      <c r="F198" s="79"/>
    </row>
    <row r="199" spans="1:6">
      <c r="B199" s="79"/>
      <c r="C199" s="79"/>
      <c r="D199" s="79"/>
      <c r="E199" s="79"/>
      <c r="F199" s="79"/>
    </row>
    <row r="200" spans="1:6">
      <c r="B200" s="79" t="s">
        <v>154</v>
      </c>
      <c r="C200" s="79"/>
      <c r="D200" s="79"/>
      <c r="E200" s="79"/>
      <c r="F200" s="79"/>
    </row>
    <row r="201" spans="1:6">
      <c r="B201" s="79"/>
      <c r="C201" s="79"/>
      <c r="D201" s="79"/>
      <c r="E201" s="79"/>
      <c r="F201" s="79"/>
    </row>
    <row r="202" spans="1:6">
      <c r="B202" s="79"/>
      <c r="C202" s="79"/>
      <c r="D202" s="79"/>
      <c r="E202" s="79"/>
      <c r="F202" s="79"/>
    </row>
    <row r="204" spans="1:6">
      <c r="B204" s="80" t="s">
        <v>157</v>
      </c>
      <c r="C204" s="80"/>
      <c r="D204" s="80"/>
      <c r="E204" s="80"/>
      <c r="F204" s="80"/>
    </row>
    <row r="205" spans="1:6" ht="15" thickBot="1">
      <c r="B205" s="80"/>
      <c r="C205" s="80"/>
      <c r="D205" s="80"/>
      <c r="E205" s="80"/>
      <c r="F205" s="80"/>
    </row>
    <row r="206" spans="1:6">
      <c r="B206" s="87" t="s">
        <v>158</v>
      </c>
      <c r="C206" s="89" t="s">
        <v>70</v>
      </c>
      <c r="D206" s="89" t="s">
        <v>71</v>
      </c>
      <c r="E206" s="91" t="s">
        <v>72</v>
      </c>
    </row>
    <row r="207" spans="1:6" ht="15" thickBot="1">
      <c r="B207" s="88"/>
      <c r="C207" s="90"/>
      <c r="D207" s="90"/>
      <c r="E207" s="92"/>
    </row>
    <row r="208" spans="1:6">
      <c r="A208" s="46" t="s">
        <v>134</v>
      </c>
      <c r="B208" s="62">
        <v>46.5</v>
      </c>
      <c r="C208" s="63">
        <v>3.23</v>
      </c>
      <c r="D208" s="63">
        <v>4.9800000000000004</v>
      </c>
      <c r="E208" s="64">
        <v>19.5</v>
      </c>
    </row>
    <row r="209" spans="1:5">
      <c r="A209" s="46" t="s">
        <v>129</v>
      </c>
      <c r="B209" s="48">
        <v>52.5</v>
      </c>
      <c r="C209" s="49">
        <v>3.04</v>
      </c>
      <c r="D209" s="49">
        <v>4.76</v>
      </c>
      <c r="E209" s="50">
        <v>20.5</v>
      </c>
    </row>
    <row r="210" spans="1:5">
      <c r="A210" s="46" t="s">
        <v>124</v>
      </c>
      <c r="B210" s="48">
        <v>46</v>
      </c>
      <c r="C210" s="49">
        <v>3.15</v>
      </c>
      <c r="D210" s="49">
        <v>5.08</v>
      </c>
      <c r="E210" s="50">
        <v>18.5</v>
      </c>
    </row>
    <row r="211" spans="1:5">
      <c r="A211" s="46" t="s">
        <v>140</v>
      </c>
      <c r="B211" s="48">
        <v>50.9</v>
      </c>
      <c r="C211" s="49">
        <v>3.06</v>
      </c>
      <c r="D211" s="49">
        <v>5.13</v>
      </c>
      <c r="E211" s="50">
        <v>18</v>
      </c>
    </row>
    <row r="212" spans="1:5">
      <c r="A212" s="46" t="s">
        <v>107</v>
      </c>
      <c r="B212" s="48">
        <v>48</v>
      </c>
      <c r="C212" s="49">
        <v>3.23</v>
      </c>
      <c r="D212" s="49">
        <v>5.05</v>
      </c>
      <c r="E212" s="50">
        <v>18.5</v>
      </c>
    </row>
    <row r="213" spans="1:5">
      <c r="A213" s="46" t="s">
        <v>123</v>
      </c>
      <c r="B213" s="48">
        <v>52.8</v>
      </c>
      <c r="C213" s="49">
        <v>3.14</v>
      </c>
      <c r="D213" s="49">
        <v>4.87</v>
      </c>
      <c r="E213" s="50">
        <v>19.5</v>
      </c>
    </row>
    <row r="214" spans="1:5">
      <c r="A214" s="46" t="s">
        <v>143</v>
      </c>
      <c r="B214" s="48">
        <v>48.9</v>
      </c>
      <c r="C214" s="49">
        <v>3.14</v>
      </c>
      <c r="D214" s="49">
        <v>5.51</v>
      </c>
      <c r="E214" s="50">
        <v>19.5</v>
      </c>
    </row>
    <row r="215" spans="1:5">
      <c r="A215" s="46" t="s">
        <v>126</v>
      </c>
      <c r="B215" s="48">
        <v>46.8</v>
      </c>
      <c r="C215" s="49">
        <v>3.02</v>
      </c>
      <c r="D215" s="49">
        <v>4.8600000000000003</v>
      </c>
      <c r="E215" s="50">
        <v>18.5</v>
      </c>
    </row>
    <row r="216" spans="1:5">
      <c r="A216" s="46" t="s">
        <v>135</v>
      </c>
      <c r="B216" s="48">
        <v>51.9</v>
      </c>
      <c r="C216" s="49">
        <v>3.31</v>
      </c>
      <c r="D216" s="49">
        <v>4.83</v>
      </c>
      <c r="E216" s="50">
        <v>19.5</v>
      </c>
    </row>
    <row r="217" spans="1:5">
      <c r="A217" s="46" t="s">
        <v>132</v>
      </c>
      <c r="B217" s="48">
        <v>41.7</v>
      </c>
      <c r="C217" s="49">
        <v>3.27</v>
      </c>
      <c r="D217" s="49">
        <v>4.93</v>
      </c>
      <c r="E217" s="50">
        <v>18.5</v>
      </c>
    </row>
    <row r="218" spans="1:5">
      <c r="A218" s="46" t="s">
        <v>144</v>
      </c>
      <c r="B218" s="48">
        <v>49</v>
      </c>
      <c r="C218" s="49">
        <v>3.2</v>
      </c>
      <c r="D218" s="49">
        <v>5.0999999999999996</v>
      </c>
      <c r="E218" s="50">
        <v>19</v>
      </c>
    </row>
    <row r="219" spans="1:5">
      <c r="A219" s="46" t="s">
        <v>137</v>
      </c>
      <c r="B219" s="48">
        <v>41.6</v>
      </c>
      <c r="C219" s="49">
        <v>3.32</v>
      </c>
      <c r="D219" s="49">
        <v>5.21</v>
      </c>
      <c r="E219" s="50">
        <v>19</v>
      </c>
    </row>
    <row r="220" spans="1:5">
      <c r="A220" s="46" t="s">
        <v>122</v>
      </c>
      <c r="B220" s="48">
        <v>46.5</v>
      </c>
      <c r="C220" s="49">
        <v>3.44</v>
      </c>
      <c r="D220" s="49">
        <v>5.64</v>
      </c>
      <c r="E220" s="50">
        <v>16.5</v>
      </c>
    </row>
    <row r="221" spans="1:5">
      <c r="A221" s="46" t="s">
        <v>120</v>
      </c>
      <c r="B221" s="48">
        <v>57.6</v>
      </c>
      <c r="C221" s="49">
        <v>3.25</v>
      </c>
      <c r="D221" s="49">
        <v>5.03</v>
      </c>
      <c r="E221" s="50">
        <v>21</v>
      </c>
    </row>
    <row r="222" spans="1:5">
      <c r="A222" s="46" t="s">
        <v>105</v>
      </c>
      <c r="B222" s="48">
        <v>54.6</v>
      </c>
      <c r="C222" s="49">
        <v>3.28</v>
      </c>
      <c r="D222" s="49">
        <v>5.35</v>
      </c>
      <c r="E222" s="50">
        <v>18</v>
      </c>
    </row>
    <row r="223" spans="1:5">
      <c r="A223" s="46" t="s">
        <v>119</v>
      </c>
      <c r="B223" s="48">
        <v>63</v>
      </c>
      <c r="C223" s="49">
        <v>3.06</v>
      </c>
      <c r="D223" s="49">
        <v>4.78</v>
      </c>
      <c r="E223" s="50">
        <v>19.5</v>
      </c>
    </row>
    <row r="224" spans="1:5">
      <c r="A224" s="46" t="s">
        <v>139</v>
      </c>
      <c r="B224" s="48">
        <v>55.2</v>
      </c>
      <c r="C224" s="49">
        <v>3.18</v>
      </c>
      <c r="D224" s="49">
        <v>4.91</v>
      </c>
      <c r="E224" s="50">
        <v>19</v>
      </c>
    </row>
    <row r="225" spans="1:5">
      <c r="A225" s="46" t="s">
        <v>121</v>
      </c>
      <c r="B225" s="48">
        <v>51.1</v>
      </c>
      <c r="C225" s="49">
        <v>3.29</v>
      </c>
      <c r="D225" s="49">
        <v>5.03</v>
      </c>
      <c r="E225" s="50">
        <v>21.5</v>
      </c>
    </row>
    <row r="226" spans="1:5">
      <c r="A226" s="46" t="s">
        <v>141</v>
      </c>
      <c r="B226" s="48">
        <v>51.1</v>
      </c>
      <c r="C226" s="49">
        <v>3.11</v>
      </c>
      <c r="D226" s="49">
        <v>5.08</v>
      </c>
      <c r="E226" s="50">
        <v>18.5</v>
      </c>
    </row>
    <row r="227" spans="1:5">
      <c r="A227" s="46" t="s">
        <v>133</v>
      </c>
      <c r="B227" s="48">
        <v>50.3</v>
      </c>
      <c r="C227" s="49">
        <v>3.23</v>
      </c>
      <c r="D227" s="49">
        <v>5.23</v>
      </c>
      <c r="E227" s="50">
        <v>19</v>
      </c>
    </row>
    <row r="228" spans="1:5">
      <c r="A228" s="46" t="s">
        <v>125</v>
      </c>
      <c r="B228" s="48">
        <v>47.1</v>
      </c>
      <c r="C228" s="49">
        <v>3.15</v>
      </c>
      <c r="D228" s="49">
        <v>4.97</v>
      </c>
      <c r="E228" s="50">
        <v>21</v>
      </c>
    </row>
    <row r="229" spans="1:5">
      <c r="A229" s="46" t="s">
        <v>136</v>
      </c>
      <c r="B229" s="48">
        <v>53.7</v>
      </c>
      <c r="C229" s="49">
        <v>3.16</v>
      </c>
      <c r="D229" s="49">
        <v>5.19</v>
      </c>
      <c r="E229" s="50">
        <v>18.5</v>
      </c>
    </row>
    <row r="230" spans="1:5">
      <c r="A230" s="46" t="s">
        <v>131</v>
      </c>
      <c r="B230" s="48">
        <v>66</v>
      </c>
      <c r="C230" s="49">
        <v>2.99</v>
      </c>
      <c r="D230" s="49">
        <v>4.7699999999999996</v>
      </c>
      <c r="E230" s="50">
        <v>20.5</v>
      </c>
    </row>
    <row r="231" spans="1:5">
      <c r="A231" s="46" t="s">
        <v>130</v>
      </c>
      <c r="B231" s="48">
        <v>51.6</v>
      </c>
      <c r="C231" s="49">
        <v>3.12</v>
      </c>
      <c r="D231" s="49">
        <v>5.04</v>
      </c>
      <c r="E231" s="50">
        <v>19.5</v>
      </c>
    </row>
    <row r="232" spans="1:5">
      <c r="A232" s="46" t="s">
        <v>128</v>
      </c>
      <c r="B232" s="48">
        <v>51.1</v>
      </c>
      <c r="C232" s="49">
        <v>3.22</v>
      </c>
      <c r="D232" s="49">
        <v>4.87</v>
      </c>
      <c r="E232" s="50">
        <v>22</v>
      </c>
    </row>
    <row r="233" spans="1:5">
      <c r="A233" s="46" t="s">
        <v>118</v>
      </c>
      <c r="B233" s="48">
        <v>47.8</v>
      </c>
      <c r="C233" s="49">
        <v>3.21</v>
      </c>
      <c r="D233" s="49">
        <v>4.95</v>
      </c>
      <c r="E233" s="50">
        <v>18.5</v>
      </c>
    </row>
    <row r="234" spans="1:5">
      <c r="A234" s="46" t="s">
        <v>138</v>
      </c>
      <c r="B234" s="48">
        <v>47.8</v>
      </c>
      <c r="C234" s="49">
        <v>3.16</v>
      </c>
      <c r="D234" s="49">
        <v>4.78</v>
      </c>
      <c r="E234" s="50">
        <v>20</v>
      </c>
    </row>
    <row r="235" spans="1:5" ht="15" thickBot="1">
      <c r="A235" s="46" t="s">
        <v>127</v>
      </c>
      <c r="B235" s="51">
        <v>51.7</v>
      </c>
      <c r="C235" s="52">
        <v>3.08</v>
      </c>
      <c r="D235" s="52">
        <v>4.71</v>
      </c>
      <c r="E235" s="53">
        <v>20.5</v>
      </c>
    </row>
    <row r="236" spans="1:5" ht="15" thickBot="1"/>
    <row r="237" spans="1:5">
      <c r="A237" s="47" t="s">
        <v>155</v>
      </c>
      <c r="B237" s="54">
        <f>AVERAGE(B208:B235)</f>
        <v>50.81428571428571</v>
      </c>
      <c r="C237" s="55">
        <f t="shared" ref="C237:E237" si="3">AVERAGE(C208:C235)</f>
        <v>3.1799999999999993</v>
      </c>
      <c r="D237" s="55">
        <f t="shared" si="3"/>
        <v>5.0228571428571431</v>
      </c>
      <c r="E237" s="61">
        <f t="shared" si="3"/>
        <v>19.357142857142858</v>
      </c>
    </row>
    <row r="238" spans="1:5" ht="15" thickBot="1">
      <c r="A238" s="47" t="s">
        <v>156</v>
      </c>
      <c r="B238" s="58">
        <f>AVERAGE(TBLDatabase[Jump (cm)])</f>
        <v>45.612499999999997</v>
      </c>
      <c r="C238" s="59">
        <f>AVERAGE(TBLDatabase[20m Sprint (s)])</f>
        <v>3.3723863636363656</v>
      </c>
      <c r="D238" s="59">
        <f>AVERAGE(TBLDatabase[5-0-5 Agility (s)])</f>
        <v>5.3102272727272721</v>
      </c>
      <c r="E238" s="60">
        <f>AVERAGE(TBLDatabase[30:15])</f>
        <v>18.261363636363637</v>
      </c>
    </row>
  </sheetData>
  <mergeCells count="35">
    <mergeCell ref="B197:F199"/>
    <mergeCell ref="B200:F202"/>
    <mergeCell ref="B204:F205"/>
    <mergeCell ref="B206:B207"/>
    <mergeCell ref="C206:C207"/>
    <mergeCell ref="D206:D207"/>
    <mergeCell ref="E206:E207"/>
    <mergeCell ref="B148:F150"/>
    <mergeCell ref="B151:F153"/>
    <mergeCell ref="B155:F156"/>
    <mergeCell ref="B159:B160"/>
    <mergeCell ref="C159:C160"/>
    <mergeCell ref="D159:D160"/>
    <mergeCell ref="E159:E160"/>
    <mergeCell ref="B99:F101"/>
    <mergeCell ref="B102:F104"/>
    <mergeCell ref="B106:F107"/>
    <mergeCell ref="B110:B111"/>
    <mergeCell ref="C110:C111"/>
    <mergeCell ref="D110:D111"/>
    <mergeCell ref="E110:E111"/>
    <mergeCell ref="B50:F52"/>
    <mergeCell ref="B53:F55"/>
    <mergeCell ref="B57:F58"/>
    <mergeCell ref="B61:B62"/>
    <mergeCell ref="C61:C62"/>
    <mergeCell ref="D61:D62"/>
    <mergeCell ref="E61:E62"/>
    <mergeCell ref="B1:F3"/>
    <mergeCell ref="B4:F6"/>
    <mergeCell ref="B8:F9"/>
    <mergeCell ref="B12:B13"/>
    <mergeCell ref="C12:C13"/>
    <mergeCell ref="D12:D13"/>
    <mergeCell ref="E12:E13"/>
  </mergeCells>
  <phoneticPr fontId="7" type="noConversion"/>
  <conditionalFormatting sqref="B14:B27">
    <cfRule type="top10" dxfId="81" priority="39" bottom="1" rank="2"/>
    <cfRule type="top10" dxfId="80" priority="41" rank="2"/>
  </conditionalFormatting>
  <conditionalFormatting sqref="C14:C27">
    <cfRule type="top10" dxfId="79" priority="38" bottom="1" rank="2"/>
    <cfRule type="top10" dxfId="78" priority="40" rank="2"/>
  </conditionalFormatting>
  <conditionalFormatting sqref="D14:D27">
    <cfRule type="top10" dxfId="77" priority="36" bottom="1" rank="2"/>
    <cfRule type="top10" dxfId="76" priority="37" rank="2"/>
  </conditionalFormatting>
  <conditionalFormatting sqref="E14:E27">
    <cfRule type="top10" dxfId="75" priority="34" rank="2"/>
    <cfRule type="top10" dxfId="74" priority="35" bottom="1" rank="2"/>
  </conditionalFormatting>
  <conditionalFormatting sqref="B63:B82">
    <cfRule type="top10" dxfId="73" priority="32" bottom="1" rank="2"/>
    <cfRule type="top10" dxfId="72" priority="33" rank="2"/>
  </conditionalFormatting>
  <conditionalFormatting sqref="C63:C82">
    <cfRule type="top10" dxfId="71" priority="26" bottom="1" rank="2"/>
    <cfRule type="top10" dxfId="70" priority="31" rank="2"/>
  </conditionalFormatting>
  <conditionalFormatting sqref="D63:D82">
    <cfRule type="top10" dxfId="69" priority="27" bottom="1" rank="2"/>
    <cfRule type="top10" dxfId="68" priority="30" rank="2"/>
  </conditionalFormatting>
  <conditionalFormatting sqref="E63:E82">
    <cfRule type="top10" dxfId="67" priority="28" bottom="1" rank="2"/>
    <cfRule type="top10" dxfId="66" priority="29" rank="2"/>
  </conditionalFormatting>
  <conditionalFormatting sqref="B112:B127">
    <cfRule type="top10" dxfId="65" priority="24" rank="2"/>
    <cfRule type="top10" dxfId="64" priority="25" bottom="1" rank="2"/>
  </conditionalFormatting>
  <conditionalFormatting sqref="C112:C127">
    <cfRule type="top10" dxfId="63" priority="22" bottom="1" rank="2"/>
    <cfRule type="top10" dxfId="62" priority="23" rank="2"/>
  </conditionalFormatting>
  <conditionalFormatting sqref="D112:D127">
    <cfRule type="top10" dxfId="61" priority="20" rank="2"/>
    <cfRule type="top10" dxfId="60" priority="21" bottom="1" rank="2"/>
  </conditionalFormatting>
  <conditionalFormatting sqref="E112:E127">
    <cfRule type="top10" dxfId="59" priority="18" bottom="1" rank="2"/>
    <cfRule type="top10" dxfId="58" priority="19" rank="2"/>
  </conditionalFormatting>
  <conditionalFormatting sqref="B161:B170">
    <cfRule type="top10" dxfId="57" priority="16" rank="2"/>
    <cfRule type="top10" dxfId="56" priority="17" bottom="1" rank="2"/>
  </conditionalFormatting>
  <conditionalFormatting sqref="C161:C170">
    <cfRule type="top10" dxfId="55" priority="14" bottom="1" rank="2"/>
    <cfRule type="top10" dxfId="54" priority="15" rank="2"/>
  </conditionalFormatting>
  <conditionalFormatting sqref="D161:D170">
    <cfRule type="top10" dxfId="53" priority="12" bottom="1" rank="2"/>
    <cfRule type="top10" dxfId="52" priority="13" rank="2"/>
  </conditionalFormatting>
  <conditionalFormatting sqref="E161:E170">
    <cfRule type="top10" dxfId="51" priority="10" rank="2"/>
    <cfRule type="top10" dxfId="50" priority="11" bottom="1" rank="2"/>
  </conditionalFormatting>
  <conditionalFormatting sqref="B208:B235">
    <cfRule type="top10" dxfId="49" priority="8" bottom="1" rank="2"/>
    <cfRule type="top10" dxfId="48" priority="9" rank="2"/>
  </conditionalFormatting>
  <conditionalFormatting sqref="C208:C235">
    <cfRule type="top10" dxfId="47" priority="5" rank="2"/>
    <cfRule type="top10" dxfId="46" priority="6" bottom="1" rank="2"/>
    <cfRule type="top10" dxfId="45" priority="7" rank="2"/>
  </conditionalFormatting>
  <conditionalFormatting sqref="D208:D235">
    <cfRule type="top10" dxfId="44" priority="3" bottom="1" rank="2"/>
    <cfRule type="top10" dxfId="43" priority="4" rank="2"/>
  </conditionalFormatting>
  <conditionalFormatting sqref="E208:E235">
    <cfRule type="top10" dxfId="42" priority="1" rank="2"/>
    <cfRule type="top10" dxfId="41" priority="2" bottom="1" rank="2"/>
  </conditionalFormatting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8"/>
  <sheetViews>
    <sheetView view="pageLayout" workbookViewId="0">
      <selection activeCell="B12" sqref="B12:B13"/>
    </sheetView>
  </sheetViews>
  <sheetFormatPr baseColWidth="10" defaultRowHeight="14" x14ac:dyDescent="0"/>
  <cols>
    <col min="1" max="1" width="25.5" style="46" customWidth="1"/>
    <col min="2" max="5" width="11" style="2" customWidth="1"/>
  </cols>
  <sheetData>
    <row r="1" spans="1:6">
      <c r="B1" s="79" t="s">
        <v>153</v>
      </c>
      <c r="C1" s="79"/>
      <c r="D1" s="79"/>
      <c r="E1" s="79"/>
      <c r="F1" s="79"/>
    </row>
    <row r="2" spans="1:6">
      <c r="B2" s="79"/>
      <c r="C2" s="79"/>
      <c r="D2" s="79"/>
      <c r="E2" s="79"/>
      <c r="F2" s="79"/>
    </row>
    <row r="3" spans="1:6">
      <c r="B3" s="79"/>
      <c r="C3" s="79"/>
      <c r="D3" s="79"/>
      <c r="E3" s="79"/>
      <c r="F3" s="79"/>
    </row>
    <row r="4" spans="1:6">
      <c r="B4" s="79" t="s">
        <v>154</v>
      </c>
      <c r="C4" s="79"/>
      <c r="D4" s="79"/>
      <c r="E4" s="79"/>
      <c r="F4" s="79"/>
    </row>
    <row r="5" spans="1:6">
      <c r="B5" s="79"/>
      <c r="C5" s="79"/>
      <c r="D5" s="79"/>
      <c r="E5" s="79"/>
      <c r="F5" s="79"/>
    </row>
    <row r="6" spans="1:6">
      <c r="B6" s="79"/>
      <c r="C6" s="79"/>
      <c r="D6" s="79"/>
      <c r="E6" s="79"/>
      <c r="F6" s="79"/>
    </row>
    <row r="8" spans="1:6">
      <c r="B8" s="80" t="s">
        <v>84</v>
      </c>
      <c r="C8" s="80"/>
      <c r="D8" s="80"/>
      <c r="E8" s="80"/>
      <c r="F8" s="80"/>
    </row>
    <row r="9" spans="1:6">
      <c r="B9" s="80"/>
      <c r="C9" s="80"/>
      <c r="D9" s="80"/>
      <c r="E9" s="80"/>
      <c r="F9" s="80"/>
    </row>
    <row r="11" spans="1:6" ht="15" thickBot="1"/>
    <row r="12" spans="1:6">
      <c r="B12" s="87" t="s">
        <v>158</v>
      </c>
      <c r="C12" s="89" t="s">
        <v>70</v>
      </c>
      <c r="D12" s="89" t="s">
        <v>71</v>
      </c>
      <c r="E12" s="91" t="s">
        <v>72</v>
      </c>
    </row>
    <row r="13" spans="1:6" ht="14" customHeight="1" thickBot="1">
      <c r="B13" s="88"/>
      <c r="C13" s="90"/>
      <c r="D13" s="90"/>
      <c r="E13" s="92"/>
    </row>
    <row r="14" spans="1:6">
      <c r="A14" s="46" t="s">
        <v>98</v>
      </c>
      <c r="B14" s="48">
        <v>41.6</v>
      </c>
      <c r="C14" s="49">
        <v>3.58</v>
      </c>
      <c r="D14" s="49">
        <v>5.3</v>
      </c>
      <c r="E14" s="50">
        <v>17</v>
      </c>
    </row>
    <row r="15" spans="1:6">
      <c r="A15" s="46" t="s">
        <v>96</v>
      </c>
      <c r="B15" s="48">
        <v>34.5</v>
      </c>
      <c r="C15" s="49">
        <v>3.81</v>
      </c>
      <c r="D15" s="49">
        <v>5.82</v>
      </c>
      <c r="E15" s="50">
        <v>14</v>
      </c>
    </row>
    <row r="16" spans="1:6">
      <c r="A16" s="46" t="s">
        <v>93</v>
      </c>
      <c r="B16" s="48">
        <v>32.5</v>
      </c>
      <c r="C16" s="49">
        <v>3.79</v>
      </c>
      <c r="D16" s="49">
        <v>6.13</v>
      </c>
      <c r="E16" s="50">
        <v>14</v>
      </c>
    </row>
    <row r="17" spans="1:5">
      <c r="A17" s="46" t="s">
        <v>89</v>
      </c>
      <c r="B17" s="48">
        <v>41.9</v>
      </c>
      <c r="C17" s="49">
        <v>3.09</v>
      </c>
      <c r="D17" s="49">
        <v>5.32</v>
      </c>
      <c r="E17" s="50">
        <v>16.5</v>
      </c>
    </row>
    <row r="18" spans="1:5">
      <c r="A18" s="46" t="s">
        <v>87</v>
      </c>
      <c r="B18" s="48">
        <v>36.200000000000003</v>
      </c>
      <c r="C18" s="49">
        <v>3.85</v>
      </c>
      <c r="D18" s="49">
        <v>5.87</v>
      </c>
      <c r="E18" s="50">
        <v>16</v>
      </c>
    </row>
    <row r="19" spans="1:5">
      <c r="A19" s="46" t="s">
        <v>88</v>
      </c>
      <c r="B19" s="48">
        <v>38</v>
      </c>
      <c r="C19" s="49">
        <v>3.76</v>
      </c>
      <c r="D19" s="49">
        <v>5.73</v>
      </c>
      <c r="E19" s="50">
        <v>16</v>
      </c>
    </row>
    <row r="20" spans="1:5">
      <c r="A20" s="46" t="s">
        <v>91</v>
      </c>
      <c r="B20" s="48">
        <v>49.8</v>
      </c>
      <c r="C20" s="49">
        <v>3.43</v>
      </c>
      <c r="D20" s="49">
        <v>5.58</v>
      </c>
      <c r="E20" s="50">
        <v>16</v>
      </c>
    </row>
    <row r="21" spans="1:5">
      <c r="A21" s="46" t="s">
        <v>95</v>
      </c>
      <c r="B21" s="48">
        <v>40</v>
      </c>
      <c r="C21" s="49">
        <v>3.59</v>
      </c>
      <c r="D21" s="49">
        <v>5.32</v>
      </c>
      <c r="E21" s="50">
        <v>16.5</v>
      </c>
    </row>
    <row r="22" spans="1:5">
      <c r="A22" s="46" t="s">
        <v>97</v>
      </c>
      <c r="B22" s="48">
        <v>36.6</v>
      </c>
      <c r="C22" s="49">
        <v>3.87</v>
      </c>
      <c r="D22" s="49">
        <v>5.74</v>
      </c>
      <c r="E22" s="50">
        <v>16</v>
      </c>
    </row>
    <row r="23" spans="1:5">
      <c r="A23" s="46" t="s">
        <v>94</v>
      </c>
      <c r="B23" s="48">
        <v>39.1</v>
      </c>
      <c r="C23" s="49">
        <v>3.7</v>
      </c>
      <c r="D23" s="49">
        <v>5.46</v>
      </c>
      <c r="E23" s="50">
        <v>16.5</v>
      </c>
    </row>
    <row r="24" spans="1:5">
      <c r="A24" s="46" t="s">
        <v>86</v>
      </c>
      <c r="B24" s="48">
        <v>35.299999999999997</v>
      </c>
      <c r="C24" s="49">
        <v>3.58</v>
      </c>
      <c r="D24" s="49">
        <v>5.22</v>
      </c>
      <c r="E24" s="50">
        <v>17</v>
      </c>
    </row>
    <row r="25" spans="1:5">
      <c r="A25" s="46" t="s">
        <v>85</v>
      </c>
      <c r="B25" s="48">
        <v>42.5</v>
      </c>
      <c r="C25" s="49">
        <v>3.72</v>
      </c>
      <c r="D25" s="49">
        <v>5.61</v>
      </c>
      <c r="E25" s="50">
        <v>16.5</v>
      </c>
    </row>
    <row r="26" spans="1:5">
      <c r="A26" s="46" t="s">
        <v>92</v>
      </c>
      <c r="B26" s="48">
        <v>45</v>
      </c>
      <c r="C26" s="49">
        <v>3.65</v>
      </c>
      <c r="D26" s="49">
        <v>5.32</v>
      </c>
      <c r="E26" s="50">
        <v>16.5</v>
      </c>
    </row>
    <row r="27" spans="1:5" ht="15" thickBot="1">
      <c r="A27" s="46" t="s">
        <v>90</v>
      </c>
      <c r="B27" s="51">
        <v>38.5</v>
      </c>
      <c r="C27" s="52">
        <v>3.52</v>
      </c>
      <c r="D27" s="52">
        <v>5.48</v>
      </c>
      <c r="E27" s="53">
        <v>19</v>
      </c>
    </row>
    <row r="28" spans="1:5" ht="15" thickBot="1">
      <c r="B28" s="7"/>
      <c r="C28" s="7"/>
    </row>
    <row r="29" spans="1:5">
      <c r="A29" s="47" t="s">
        <v>155</v>
      </c>
      <c r="B29" s="54">
        <v>39.392857142857146</v>
      </c>
      <c r="C29" s="55">
        <v>50.940000000000005</v>
      </c>
      <c r="D29" s="56">
        <v>77.90000000000002</v>
      </c>
      <c r="E29" s="57">
        <v>227.5</v>
      </c>
    </row>
    <row r="30" spans="1:5" ht="15" thickBot="1">
      <c r="A30" s="47" t="s">
        <v>156</v>
      </c>
      <c r="B30" s="58">
        <f>AVERAGE(TBLDatabase[Jump (cm)])</f>
        <v>45.612499999999997</v>
      </c>
      <c r="C30" s="59">
        <f>AVERAGE(TBLDatabase[20m Sprint (s)])</f>
        <v>3.3723863636363656</v>
      </c>
      <c r="D30" s="59">
        <f>AVERAGE(TBLDatabase[5-0-5 Agility (s)])</f>
        <v>5.3102272727272721</v>
      </c>
      <c r="E30" s="60">
        <f>AVERAGE(TBLDatabase[30:15])</f>
        <v>18.261363636363637</v>
      </c>
    </row>
    <row r="50" spans="1:6">
      <c r="B50" s="79" t="s">
        <v>153</v>
      </c>
      <c r="C50" s="79"/>
      <c r="D50" s="79"/>
      <c r="E50" s="79"/>
      <c r="F50" s="79"/>
    </row>
    <row r="51" spans="1:6">
      <c r="B51" s="79"/>
      <c r="C51" s="79"/>
      <c r="D51" s="79"/>
      <c r="E51" s="79"/>
      <c r="F51" s="79"/>
    </row>
    <row r="52" spans="1:6">
      <c r="B52" s="79"/>
      <c r="C52" s="79"/>
      <c r="D52" s="79"/>
      <c r="E52" s="79"/>
      <c r="F52" s="79"/>
    </row>
    <row r="53" spans="1:6">
      <c r="B53" s="79" t="s">
        <v>154</v>
      </c>
      <c r="C53" s="79"/>
      <c r="D53" s="79"/>
      <c r="E53" s="79"/>
      <c r="F53" s="79"/>
    </row>
    <row r="54" spans="1:6">
      <c r="B54" s="79"/>
      <c r="C54" s="79"/>
      <c r="D54" s="79"/>
      <c r="E54" s="79"/>
      <c r="F54" s="79"/>
    </row>
    <row r="55" spans="1:6">
      <c r="B55" s="79"/>
      <c r="C55" s="79"/>
      <c r="D55" s="79"/>
      <c r="E55" s="79"/>
      <c r="F55" s="79"/>
    </row>
    <row r="57" spans="1:6">
      <c r="B57" s="80" t="s">
        <v>142</v>
      </c>
      <c r="C57" s="80"/>
      <c r="D57" s="80"/>
      <c r="E57" s="80"/>
      <c r="F57" s="80"/>
    </row>
    <row r="58" spans="1:6">
      <c r="B58" s="80"/>
      <c r="C58" s="80"/>
      <c r="D58" s="80"/>
      <c r="E58" s="80"/>
      <c r="F58" s="80"/>
    </row>
    <row r="60" spans="1:6" ht="15" thickBot="1"/>
    <row r="61" spans="1:6">
      <c r="B61" s="87" t="s">
        <v>158</v>
      </c>
      <c r="C61" s="89" t="s">
        <v>70</v>
      </c>
      <c r="D61" s="89" t="s">
        <v>71</v>
      </c>
      <c r="E61" s="91" t="s">
        <v>72</v>
      </c>
    </row>
    <row r="62" spans="1:6" ht="15" thickBot="1">
      <c r="B62" s="88"/>
      <c r="C62" s="90"/>
      <c r="D62" s="90"/>
      <c r="E62" s="92"/>
    </row>
    <row r="63" spans="1:6">
      <c r="A63" s="46" t="s">
        <v>61</v>
      </c>
      <c r="B63" s="62">
        <v>43.6</v>
      </c>
      <c r="C63" s="63">
        <v>3.32</v>
      </c>
      <c r="D63" s="63">
        <v>5.41</v>
      </c>
      <c r="E63" s="64">
        <v>19</v>
      </c>
    </row>
    <row r="64" spans="1:6">
      <c r="A64" s="46" t="s">
        <v>54</v>
      </c>
      <c r="B64" s="48">
        <v>48.9</v>
      </c>
      <c r="C64" s="49">
        <v>3.52</v>
      </c>
      <c r="D64" s="49">
        <v>5.3</v>
      </c>
      <c r="E64" s="50">
        <v>19</v>
      </c>
    </row>
    <row r="65" spans="1:5">
      <c r="A65" s="46" t="s">
        <v>62</v>
      </c>
      <c r="B65" s="48">
        <v>49.7</v>
      </c>
      <c r="C65" s="49">
        <v>3.33</v>
      </c>
      <c r="D65" s="49">
        <v>5.01</v>
      </c>
      <c r="E65" s="50">
        <v>18</v>
      </c>
    </row>
    <row r="66" spans="1:5">
      <c r="A66" s="46" t="s">
        <v>53</v>
      </c>
      <c r="B66" s="48">
        <v>50</v>
      </c>
      <c r="C66" s="49">
        <v>3.34</v>
      </c>
      <c r="D66" s="49">
        <v>5.38</v>
      </c>
      <c r="E66" s="50">
        <v>17</v>
      </c>
    </row>
    <row r="67" spans="1:5">
      <c r="A67" s="46" t="s">
        <v>49</v>
      </c>
      <c r="B67" s="48">
        <v>47.2</v>
      </c>
      <c r="C67" s="49">
        <v>3.76</v>
      </c>
      <c r="D67" s="49">
        <v>5.72</v>
      </c>
      <c r="E67" s="50">
        <v>16.5</v>
      </c>
    </row>
    <row r="68" spans="1:5">
      <c r="A68" s="46" t="s">
        <v>50</v>
      </c>
      <c r="B68" s="48">
        <v>51.6</v>
      </c>
      <c r="C68" s="49">
        <v>3.43</v>
      </c>
      <c r="D68" s="49">
        <v>5.64</v>
      </c>
      <c r="E68" s="50">
        <v>16</v>
      </c>
    </row>
    <row r="69" spans="1:5">
      <c r="A69" s="46" t="s">
        <v>59</v>
      </c>
      <c r="B69" s="48">
        <v>39.200000000000003</v>
      </c>
      <c r="C69" s="49">
        <v>3.47</v>
      </c>
      <c r="D69" s="49">
        <v>5.29</v>
      </c>
      <c r="E69" s="50">
        <v>18.5</v>
      </c>
    </row>
    <row r="70" spans="1:5">
      <c r="A70" s="46" t="s">
        <v>56</v>
      </c>
      <c r="B70" s="48">
        <v>35</v>
      </c>
      <c r="C70" s="49">
        <v>3.7</v>
      </c>
      <c r="D70" s="49">
        <v>5.77</v>
      </c>
      <c r="E70" s="50">
        <v>16</v>
      </c>
    </row>
    <row r="71" spans="1:5">
      <c r="A71" s="46" t="s">
        <v>66</v>
      </c>
      <c r="B71" s="48">
        <v>34.1</v>
      </c>
      <c r="C71" s="49">
        <v>3.57</v>
      </c>
      <c r="D71" s="49">
        <v>6.05</v>
      </c>
      <c r="E71" s="50">
        <v>18.5</v>
      </c>
    </row>
    <row r="72" spans="1:5">
      <c r="A72" s="46" t="s">
        <v>52</v>
      </c>
      <c r="B72" s="48">
        <v>47.7</v>
      </c>
      <c r="C72" s="49">
        <v>3.42</v>
      </c>
      <c r="D72" s="49">
        <v>5.42</v>
      </c>
      <c r="E72" s="50">
        <v>17</v>
      </c>
    </row>
    <row r="73" spans="1:5">
      <c r="A73" s="46" t="s">
        <v>65</v>
      </c>
      <c r="B73" s="48">
        <v>40.200000000000003</v>
      </c>
      <c r="C73" s="49">
        <v>3.27</v>
      </c>
      <c r="D73" s="49">
        <v>5.32</v>
      </c>
      <c r="E73" s="50">
        <v>16</v>
      </c>
    </row>
    <row r="74" spans="1:5">
      <c r="A74" s="46" t="s">
        <v>68</v>
      </c>
      <c r="B74" s="48">
        <v>35.799999999999997</v>
      </c>
      <c r="C74" s="49">
        <v>3.58</v>
      </c>
      <c r="D74" s="49">
        <v>5.65</v>
      </c>
      <c r="E74" s="50">
        <v>15.5</v>
      </c>
    </row>
    <row r="75" spans="1:5">
      <c r="A75" s="46" t="s">
        <v>58</v>
      </c>
      <c r="B75" s="48">
        <v>35</v>
      </c>
      <c r="C75" s="49">
        <v>3.21</v>
      </c>
      <c r="D75" s="49">
        <v>5.29</v>
      </c>
      <c r="E75" s="50">
        <v>17.5</v>
      </c>
    </row>
    <row r="76" spans="1:5">
      <c r="A76" s="46" t="s">
        <v>67</v>
      </c>
      <c r="B76" s="48">
        <v>36.799999999999997</v>
      </c>
      <c r="C76" s="49">
        <v>3.76</v>
      </c>
      <c r="D76" s="49">
        <v>5.64</v>
      </c>
      <c r="E76" s="50">
        <v>17.5</v>
      </c>
    </row>
    <row r="77" spans="1:5">
      <c r="A77" s="46" t="s">
        <v>51</v>
      </c>
      <c r="B77" s="48">
        <v>45.2</v>
      </c>
      <c r="C77" s="49">
        <v>3.44</v>
      </c>
      <c r="D77" s="49">
        <v>5.21</v>
      </c>
      <c r="E77" s="50">
        <v>19</v>
      </c>
    </row>
    <row r="78" spans="1:5">
      <c r="A78" s="46" t="s">
        <v>60</v>
      </c>
      <c r="B78" s="48">
        <v>41.9</v>
      </c>
      <c r="C78" s="49">
        <v>3.47</v>
      </c>
      <c r="D78" s="49">
        <v>5.32</v>
      </c>
      <c r="E78" s="50">
        <v>19</v>
      </c>
    </row>
    <row r="79" spans="1:5">
      <c r="A79" s="46" t="s">
        <v>63</v>
      </c>
      <c r="B79" s="48">
        <v>38.9</v>
      </c>
      <c r="C79" s="49">
        <v>3.55</v>
      </c>
      <c r="D79" s="49">
        <v>5.12</v>
      </c>
      <c r="E79" s="50">
        <v>16.5</v>
      </c>
    </row>
    <row r="80" spans="1:5">
      <c r="A80" s="46" t="s">
        <v>64</v>
      </c>
      <c r="B80" s="48">
        <v>44.1</v>
      </c>
      <c r="C80" s="49">
        <v>3.36</v>
      </c>
      <c r="D80" s="49">
        <v>5.58</v>
      </c>
      <c r="E80" s="50">
        <v>18</v>
      </c>
    </row>
    <row r="81" spans="1:5">
      <c r="A81" s="46" t="s">
        <v>55</v>
      </c>
      <c r="B81" s="48">
        <v>45.2</v>
      </c>
      <c r="C81" s="49">
        <v>3.51</v>
      </c>
      <c r="D81" s="49">
        <v>5.48</v>
      </c>
      <c r="E81" s="50">
        <v>18</v>
      </c>
    </row>
    <row r="82" spans="1:5" ht="15" thickBot="1">
      <c r="A82" s="46" t="s">
        <v>57</v>
      </c>
      <c r="B82" s="51">
        <v>36.200000000000003</v>
      </c>
      <c r="C82" s="52">
        <v>3.86</v>
      </c>
      <c r="D82" s="52">
        <v>5.93</v>
      </c>
      <c r="E82" s="53">
        <v>15.5</v>
      </c>
    </row>
    <row r="83" spans="1:5" ht="15" thickBot="1">
      <c r="B83" s="7"/>
      <c r="C83" s="7"/>
      <c r="D83" s="7"/>
      <c r="E83" s="7"/>
    </row>
    <row r="84" spans="1:5">
      <c r="A84" s="47" t="s">
        <v>155</v>
      </c>
      <c r="B84" s="54">
        <f>AVERAGE(B63:B82)</f>
        <v>42.315000000000005</v>
      </c>
      <c r="C84" s="55">
        <f t="shared" ref="C84:E84" si="0">AVERAGE(C63:C82)</f>
        <v>3.4934999999999996</v>
      </c>
      <c r="D84" s="55">
        <f t="shared" si="0"/>
        <v>5.4764999999999997</v>
      </c>
      <c r="E84" s="61">
        <f t="shared" si="0"/>
        <v>17.399999999999999</v>
      </c>
    </row>
    <row r="85" spans="1:5" ht="15" thickBot="1">
      <c r="A85" s="47" t="s">
        <v>156</v>
      </c>
      <c r="B85" s="58">
        <f>AVERAGE(TBLDatabase[Jump (cm)])</f>
        <v>45.612499999999997</v>
      </c>
      <c r="C85" s="59">
        <f>AVERAGE(TBLDatabase[20m Sprint (s)])</f>
        <v>3.3723863636363656</v>
      </c>
      <c r="D85" s="59">
        <f>AVERAGE(TBLDatabase[5-0-5 Agility (s)])</f>
        <v>5.3102272727272721</v>
      </c>
      <c r="E85" s="60">
        <f>AVERAGE(TBLDatabase[30:15])</f>
        <v>18.261363636363637</v>
      </c>
    </row>
    <row r="99" spans="1:6">
      <c r="B99" s="79" t="s">
        <v>153</v>
      </c>
      <c r="C99" s="79"/>
      <c r="D99" s="79"/>
      <c r="E99" s="79"/>
      <c r="F99" s="79"/>
    </row>
    <row r="100" spans="1:6">
      <c r="B100" s="79"/>
      <c r="C100" s="79"/>
      <c r="D100" s="79"/>
      <c r="E100" s="79"/>
      <c r="F100" s="79"/>
    </row>
    <row r="101" spans="1:6">
      <c r="B101" s="79"/>
      <c r="C101" s="79"/>
      <c r="D101" s="79"/>
      <c r="E101" s="79"/>
      <c r="F101" s="79"/>
    </row>
    <row r="102" spans="1:6">
      <c r="B102" s="79" t="s">
        <v>154</v>
      </c>
      <c r="C102" s="79"/>
      <c r="D102" s="79"/>
      <c r="E102" s="79"/>
      <c r="F102" s="79"/>
    </row>
    <row r="103" spans="1:6">
      <c r="B103" s="79"/>
      <c r="C103" s="79"/>
      <c r="D103" s="79"/>
      <c r="E103" s="79"/>
      <c r="F103" s="79"/>
    </row>
    <row r="104" spans="1:6">
      <c r="B104" s="79"/>
      <c r="C104" s="79"/>
      <c r="D104" s="79"/>
      <c r="E104" s="79"/>
      <c r="F104" s="79"/>
    </row>
    <row r="106" spans="1:6">
      <c r="B106" s="80" t="s">
        <v>116</v>
      </c>
      <c r="C106" s="80"/>
      <c r="D106" s="80"/>
      <c r="E106" s="80"/>
      <c r="F106" s="80"/>
    </row>
    <row r="107" spans="1:6">
      <c r="B107" s="80"/>
      <c r="C107" s="80"/>
      <c r="D107" s="80"/>
      <c r="E107" s="80"/>
      <c r="F107" s="80"/>
    </row>
    <row r="109" spans="1:6" ht="15" thickBot="1"/>
    <row r="110" spans="1:6">
      <c r="B110" s="87" t="s">
        <v>158</v>
      </c>
      <c r="C110" s="89" t="s">
        <v>70</v>
      </c>
      <c r="D110" s="89" t="s">
        <v>71</v>
      </c>
      <c r="E110" s="91" t="s">
        <v>72</v>
      </c>
    </row>
    <row r="111" spans="1:6" ht="15" thickBot="1">
      <c r="B111" s="88"/>
      <c r="C111" s="90"/>
      <c r="D111" s="90"/>
      <c r="E111" s="92"/>
    </row>
    <row r="112" spans="1:6">
      <c r="A112" s="46" t="s">
        <v>110</v>
      </c>
      <c r="B112" s="62">
        <v>44.4</v>
      </c>
      <c r="C112" s="63">
        <v>3.13</v>
      </c>
      <c r="D112" s="63">
        <v>5.27</v>
      </c>
      <c r="E112" s="64">
        <v>19.5</v>
      </c>
    </row>
    <row r="113" spans="1:5">
      <c r="A113" s="46" t="s">
        <v>102</v>
      </c>
      <c r="B113" s="48">
        <v>52.5</v>
      </c>
      <c r="C113" s="49">
        <v>3.37</v>
      </c>
      <c r="D113" s="49">
        <v>4.9400000000000004</v>
      </c>
      <c r="E113" s="50">
        <v>17.5</v>
      </c>
    </row>
    <row r="114" spans="1:5">
      <c r="A114" s="46" t="s">
        <v>100</v>
      </c>
      <c r="B114" s="48">
        <v>46.3</v>
      </c>
      <c r="C114" s="49">
        <v>3.42</v>
      </c>
      <c r="D114" s="49">
        <v>5.36</v>
      </c>
      <c r="E114" s="50">
        <v>18.5</v>
      </c>
    </row>
    <row r="115" spans="1:5">
      <c r="A115" s="46" t="s">
        <v>107</v>
      </c>
      <c r="B115" s="48">
        <v>49</v>
      </c>
      <c r="C115" s="49">
        <v>3.32</v>
      </c>
      <c r="D115" s="49">
        <v>4.99</v>
      </c>
      <c r="E115" s="50">
        <v>19</v>
      </c>
    </row>
    <row r="116" spans="1:5">
      <c r="A116" s="46" t="s">
        <v>109</v>
      </c>
      <c r="B116" s="48">
        <v>51.1</v>
      </c>
      <c r="C116" s="49">
        <v>3.18</v>
      </c>
      <c r="D116" s="49">
        <v>5.27</v>
      </c>
      <c r="E116" s="50">
        <v>18.5</v>
      </c>
    </row>
    <row r="117" spans="1:5">
      <c r="A117" s="46" t="s">
        <v>112</v>
      </c>
      <c r="B117" s="48">
        <v>42.3</v>
      </c>
      <c r="C117" s="49">
        <v>3.61</v>
      </c>
      <c r="D117" s="49">
        <v>5.8</v>
      </c>
      <c r="E117" s="50">
        <v>18.5</v>
      </c>
    </row>
    <row r="118" spans="1:5">
      <c r="A118" s="46" t="s">
        <v>103</v>
      </c>
      <c r="B118" s="48">
        <v>50</v>
      </c>
      <c r="C118" s="49">
        <v>3.54</v>
      </c>
      <c r="D118" s="49">
        <v>5.19</v>
      </c>
      <c r="E118" s="50">
        <v>18</v>
      </c>
    </row>
    <row r="119" spans="1:5">
      <c r="A119" s="46" t="s">
        <v>105</v>
      </c>
      <c r="B119" s="48">
        <v>41</v>
      </c>
      <c r="C119" s="49">
        <v>3.36</v>
      </c>
      <c r="D119" s="49">
        <v>5.39</v>
      </c>
      <c r="E119" s="50">
        <v>19.5</v>
      </c>
    </row>
    <row r="120" spans="1:5">
      <c r="A120" s="46" t="s">
        <v>104</v>
      </c>
      <c r="B120" s="48">
        <v>43.5</v>
      </c>
      <c r="C120" s="49">
        <v>3.46</v>
      </c>
      <c r="D120" s="49">
        <v>5.7</v>
      </c>
      <c r="E120" s="50">
        <v>17</v>
      </c>
    </row>
    <row r="121" spans="1:5">
      <c r="A121" s="46" t="s">
        <v>106</v>
      </c>
      <c r="B121" s="48">
        <v>52.8</v>
      </c>
      <c r="C121" s="49">
        <v>3.24</v>
      </c>
      <c r="D121" s="49">
        <v>5.27</v>
      </c>
      <c r="E121" s="50">
        <v>18.5</v>
      </c>
    </row>
    <row r="122" spans="1:5">
      <c r="A122" s="46" t="s">
        <v>115</v>
      </c>
      <c r="B122" s="48">
        <v>37.299999999999997</v>
      </c>
      <c r="C122" s="49">
        <v>3.55</v>
      </c>
      <c r="D122" s="49">
        <v>5.97</v>
      </c>
      <c r="E122" s="50">
        <v>17.5</v>
      </c>
    </row>
    <row r="123" spans="1:5">
      <c r="A123" s="46" t="s">
        <v>113</v>
      </c>
      <c r="B123" s="48">
        <v>44.4</v>
      </c>
      <c r="C123" s="49">
        <v>3.43</v>
      </c>
      <c r="D123" s="49">
        <v>5.55</v>
      </c>
      <c r="E123" s="50">
        <v>18.5</v>
      </c>
    </row>
    <row r="124" spans="1:5">
      <c r="A124" s="46" t="s">
        <v>101</v>
      </c>
      <c r="B124" s="48">
        <v>48.7</v>
      </c>
      <c r="C124" s="49">
        <v>3.23</v>
      </c>
      <c r="D124" s="49">
        <v>5.33</v>
      </c>
      <c r="E124" s="50">
        <v>19.5</v>
      </c>
    </row>
    <row r="125" spans="1:5">
      <c r="A125" s="46" t="s">
        <v>111</v>
      </c>
      <c r="B125" s="48">
        <v>46.6</v>
      </c>
      <c r="C125" s="49">
        <v>3.49</v>
      </c>
      <c r="D125" s="49">
        <v>5.3</v>
      </c>
      <c r="E125" s="50">
        <v>19</v>
      </c>
    </row>
    <row r="126" spans="1:5">
      <c r="A126" s="46" t="s">
        <v>114</v>
      </c>
      <c r="B126" s="48">
        <v>38.1</v>
      </c>
      <c r="C126" s="49">
        <v>3.58</v>
      </c>
      <c r="D126" s="49">
        <v>5.88</v>
      </c>
      <c r="E126" s="50">
        <v>18.5</v>
      </c>
    </row>
    <row r="127" spans="1:5" ht="15" thickBot="1">
      <c r="A127" s="46" t="s">
        <v>108</v>
      </c>
      <c r="B127" s="51">
        <v>48</v>
      </c>
      <c r="C127" s="52">
        <v>3.31</v>
      </c>
      <c r="D127" s="52">
        <v>5.39</v>
      </c>
      <c r="E127" s="53">
        <v>18.5</v>
      </c>
    </row>
    <row r="128" spans="1:5" ht="15" thickBot="1"/>
    <row r="129" spans="1:5">
      <c r="A129" s="47" t="s">
        <v>155</v>
      </c>
      <c r="B129" s="54">
        <f>AVERAGE(B112:B127)</f>
        <v>46.000000000000007</v>
      </c>
      <c r="C129" s="55">
        <f t="shared" ref="C129:E129" si="1">AVERAGE(C112:C127)</f>
        <v>3.3887499999999999</v>
      </c>
      <c r="D129" s="55">
        <f t="shared" si="1"/>
        <v>5.4124999999999996</v>
      </c>
      <c r="E129" s="61">
        <f t="shared" si="1"/>
        <v>18.5</v>
      </c>
    </row>
    <row r="130" spans="1:5" ht="15" thickBot="1">
      <c r="A130" s="47" t="s">
        <v>156</v>
      </c>
      <c r="B130" s="58">
        <f>AVERAGE(TBLDatabase[Jump (cm)])</f>
        <v>45.612499999999997</v>
      </c>
      <c r="C130" s="59">
        <f>AVERAGE(TBLDatabase[20m Sprint (s)])</f>
        <v>3.3723863636363656</v>
      </c>
      <c r="D130" s="59">
        <f>AVERAGE(TBLDatabase[5-0-5 Agility (s)])</f>
        <v>5.3102272727272721</v>
      </c>
      <c r="E130" s="60">
        <f>AVERAGE(TBLDatabase[30:15])</f>
        <v>18.261363636363637</v>
      </c>
    </row>
    <row r="148" spans="2:6">
      <c r="B148" s="79" t="s">
        <v>153</v>
      </c>
      <c r="C148" s="79"/>
      <c r="D148" s="79"/>
      <c r="E148" s="79"/>
      <c r="F148" s="79"/>
    </row>
    <row r="149" spans="2:6">
      <c r="B149" s="79"/>
      <c r="C149" s="79"/>
      <c r="D149" s="79"/>
      <c r="E149" s="79"/>
      <c r="F149" s="79"/>
    </row>
    <row r="150" spans="2:6">
      <c r="B150" s="79"/>
      <c r="C150" s="79"/>
      <c r="D150" s="79"/>
      <c r="E150" s="79"/>
      <c r="F150" s="79"/>
    </row>
    <row r="151" spans="2:6">
      <c r="B151" s="79" t="s">
        <v>154</v>
      </c>
      <c r="C151" s="79"/>
      <c r="D151" s="79"/>
      <c r="E151" s="79"/>
      <c r="F151" s="79"/>
    </row>
    <row r="152" spans="2:6">
      <c r="B152" s="79"/>
      <c r="C152" s="79"/>
      <c r="D152" s="79"/>
      <c r="E152" s="79"/>
      <c r="F152" s="79"/>
    </row>
    <row r="153" spans="2:6">
      <c r="B153" s="79"/>
      <c r="C153" s="79"/>
      <c r="D153" s="79"/>
      <c r="E153" s="79"/>
      <c r="F153" s="79"/>
    </row>
    <row r="155" spans="2:6">
      <c r="B155" s="80" t="s">
        <v>73</v>
      </c>
      <c r="C155" s="80"/>
      <c r="D155" s="80"/>
      <c r="E155" s="80"/>
      <c r="F155" s="80"/>
    </row>
    <row r="156" spans="2:6">
      <c r="B156" s="80"/>
      <c r="C156" s="80"/>
      <c r="D156" s="80"/>
      <c r="E156" s="80"/>
      <c r="F156" s="80"/>
    </row>
    <row r="158" spans="2:6" ht="15" thickBot="1"/>
    <row r="159" spans="2:6">
      <c r="B159" s="87" t="s">
        <v>158</v>
      </c>
      <c r="C159" s="89" t="s">
        <v>70</v>
      </c>
      <c r="D159" s="89" t="s">
        <v>71</v>
      </c>
      <c r="E159" s="91" t="s">
        <v>72</v>
      </c>
    </row>
    <row r="160" spans="2:6" ht="15" thickBot="1">
      <c r="B160" s="88"/>
      <c r="C160" s="90"/>
      <c r="D160" s="90"/>
      <c r="E160" s="92"/>
    </row>
    <row r="161" spans="1:5">
      <c r="A161" s="46" t="s">
        <v>83</v>
      </c>
      <c r="B161" s="62">
        <v>43.9</v>
      </c>
      <c r="C161" s="63">
        <v>3.35</v>
      </c>
      <c r="D161" s="63">
        <v>5.29</v>
      </c>
      <c r="E161" s="64">
        <v>19.5</v>
      </c>
    </row>
    <row r="162" spans="1:5">
      <c r="A162" s="46" t="s">
        <v>82</v>
      </c>
      <c r="B162" s="48">
        <v>46.8</v>
      </c>
      <c r="C162" s="49">
        <v>3</v>
      </c>
      <c r="D162" s="49">
        <v>5.07</v>
      </c>
      <c r="E162" s="50">
        <v>21</v>
      </c>
    </row>
    <row r="163" spans="1:5">
      <c r="A163" s="46" t="s">
        <v>77</v>
      </c>
      <c r="B163" s="48">
        <v>48.1</v>
      </c>
      <c r="C163" s="49">
        <v>3.3</v>
      </c>
      <c r="D163" s="49">
        <v>5.13</v>
      </c>
      <c r="E163" s="50">
        <v>19.5</v>
      </c>
    </row>
    <row r="164" spans="1:5">
      <c r="A164" s="46" t="s">
        <v>79</v>
      </c>
      <c r="B164" s="48">
        <v>40</v>
      </c>
      <c r="C164" s="49">
        <v>3.34</v>
      </c>
      <c r="D164" s="49">
        <v>5.29</v>
      </c>
      <c r="E164" s="50">
        <v>20</v>
      </c>
    </row>
    <row r="165" spans="1:5">
      <c r="A165" s="46" t="s">
        <v>78</v>
      </c>
      <c r="B165" s="48">
        <v>45.7</v>
      </c>
      <c r="C165" s="49">
        <v>3.42</v>
      </c>
      <c r="D165" s="49">
        <v>5.36</v>
      </c>
      <c r="E165" s="50">
        <v>17</v>
      </c>
    </row>
    <row r="166" spans="1:5">
      <c r="A166" s="46" t="s">
        <v>80</v>
      </c>
      <c r="B166" s="48">
        <v>40.799999999999997</v>
      </c>
      <c r="C166" s="49">
        <v>3.31</v>
      </c>
      <c r="D166" s="49">
        <v>5.31</v>
      </c>
      <c r="E166" s="50">
        <v>19</v>
      </c>
    </row>
    <row r="167" spans="1:5">
      <c r="A167" s="46" t="s">
        <v>75</v>
      </c>
      <c r="B167" s="48">
        <v>52.2</v>
      </c>
      <c r="C167" s="49">
        <v>3.27</v>
      </c>
      <c r="D167" s="49">
        <v>5.45</v>
      </c>
      <c r="E167" s="50">
        <v>20.5</v>
      </c>
    </row>
    <row r="168" spans="1:5">
      <c r="A168" s="46" t="s">
        <v>76</v>
      </c>
      <c r="B168" s="48">
        <v>48</v>
      </c>
      <c r="C168" s="49">
        <v>3.26</v>
      </c>
      <c r="D168" s="49">
        <v>5.41</v>
      </c>
      <c r="E168" s="50">
        <v>18.5</v>
      </c>
    </row>
    <row r="169" spans="1:5">
      <c r="A169" s="46" t="s">
        <v>81</v>
      </c>
      <c r="B169" s="48">
        <v>38.799999999999997</v>
      </c>
      <c r="C169" s="49">
        <v>3.34</v>
      </c>
      <c r="D169" s="49">
        <v>5.3</v>
      </c>
      <c r="E169" s="50">
        <v>19.5</v>
      </c>
    </row>
    <row r="170" spans="1:5" ht="15" thickBot="1">
      <c r="A170" s="46" t="s">
        <v>74</v>
      </c>
      <c r="B170" s="51">
        <v>53</v>
      </c>
      <c r="C170" s="52">
        <v>3.11</v>
      </c>
      <c r="D170" s="52">
        <v>5.0199999999999996</v>
      </c>
      <c r="E170" s="53">
        <v>19</v>
      </c>
    </row>
    <row r="171" spans="1:5" ht="15" thickBot="1"/>
    <row r="172" spans="1:5">
      <c r="A172" s="47" t="s">
        <v>155</v>
      </c>
      <c r="B172" s="54">
        <f>AVERAGE(B161:B170)</f>
        <v>45.730000000000004</v>
      </c>
      <c r="C172" s="55">
        <f t="shared" ref="C172:E172" si="2">AVERAGE(C161:C170)</f>
        <v>3.2699999999999996</v>
      </c>
      <c r="D172" s="55">
        <f t="shared" si="2"/>
        <v>5.2629999999999999</v>
      </c>
      <c r="E172" s="61">
        <f t="shared" si="2"/>
        <v>19.350000000000001</v>
      </c>
    </row>
    <row r="173" spans="1:5" ht="15" thickBot="1">
      <c r="A173" s="47" t="s">
        <v>156</v>
      </c>
      <c r="B173" s="58">
        <f>AVERAGE(TBLDatabase[Jump (cm)])</f>
        <v>45.612499999999997</v>
      </c>
      <c r="C173" s="59">
        <f>AVERAGE(TBLDatabase[20m Sprint (s)])</f>
        <v>3.3723863636363656</v>
      </c>
      <c r="D173" s="59">
        <f>AVERAGE(TBLDatabase[5-0-5 Agility (s)])</f>
        <v>5.3102272727272721</v>
      </c>
      <c r="E173" s="60">
        <f>AVERAGE(TBLDatabase[30:15])</f>
        <v>18.261363636363637</v>
      </c>
    </row>
    <row r="197" spans="1:6">
      <c r="B197" s="79" t="s">
        <v>153</v>
      </c>
      <c r="C197" s="79"/>
      <c r="D197" s="79"/>
      <c r="E197" s="79"/>
      <c r="F197" s="79"/>
    </row>
    <row r="198" spans="1:6">
      <c r="B198" s="79"/>
      <c r="C198" s="79"/>
      <c r="D198" s="79"/>
      <c r="E198" s="79"/>
      <c r="F198" s="79"/>
    </row>
    <row r="199" spans="1:6">
      <c r="B199" s="79"/>
      <c r="C199" s="79"/>
      <c r="D199" s="79"/>
      <c r="E199" s="79"/>
      <c r="F199" s="79"/>
    </row>
    <row r="200" spans="1:6">
      <c r="B200" s="79" t="s">
        <v>154</v>
      </c>
      <c r="C200" s="79"/>
      <c r="D200" s="79"/>
      <c r="E200" s="79"/>
      <c r="F200" s="79"/>
    </row>
    <row r="201" spans="1:6">
      <c r="B201" s="79"/>
      <c r="C201" s="79"/>
      <c r="D201" s="79"/>
      <c r="E201" s="79"/>
      <c r="F201" s="79"/>
    </row>
    <row r="202" spans="1:6">
      <c r="B202" s="79"/>
      <c r="C202" s="79"/>
      <c r="D202" s="79"/>
      <c r="E202" s="79"/>
      <c r="F202" s="79"/>
    </row>
    <row r="204" spans="1:6">
      <c r="B204" s="80" t="s">
        <v>157</v>
      </c>
      <c r="C204" s="80"/>
      <c r="D204" s="80"/>
      <c r="E204" s="80"/>
      <c r="F204" s="80"/>
    </row>
    <row r="205" spans="1:6" ht="15" thickBot="1">
      <c r="B205" s="80"/>
      <c r="C205" s="80"/>
      <c r="D205" s="80"/>
      <c r="E205" s="80"/>
      <c r="F205" s="80"/>
    </row>
    <row r="206" spans="1:6">
      <c r="B206" s="87" t="s">
        <v>158</v>
      </c>
      <c r="C206" s="89" t="s">
        <v>70</v>
      </c>
      <c r="D206" s="89" t="s">
        <v>71</v>
      </c>
      <c r="E206" s="91" t="s">
        <v>72</v>
      </c>
    </row>
    <row r="207" spans="1:6" ht="15" thickBot="1">
      <c r="B207" s="88"/>
      <c r="C207" s="90"/>
      <c r="D207" s="90"/>
      <c r="E207" s="92"/>
    </row>
    <row r="208" spans="1:6">
      <c r="A208" s="46" t="s">
        <v>134</v>
      </c>
      <c r="B208" s="62">
        <v>46.5</v>
      </c>
      <c r="C208" s="63">
        <v>3.23</v>
      </c>
      <c r="D208" s="63">
        <v>4.9800000000000004</v>
      </c>
      <c r="E208" s="64">
        <v>19.5</v>
      </c>
    </row>
    <row r="209" spans="1:5">
      <c r="A209" s="46" t="s">
        <v>129</v>
      </c>
      <c r="B209" s="48">
        <v>52.5</v>
      </c>
      <c r="C209" s="49">
        <v>3.04</v>
      </c>
      <c r="D209" s="49">
        <v>4.76</v>
      </c>
      <c r="E209" s="50">
        <v>20.5</v>
      </c>
    </row>
    <row r="210" spans="1:5">
      <c r="A210" s="46" t="s">
        <v>124</v>
      </c>
      <c r="B210" s="48">
        <v>46</v>
      </c>
      <c r="C210" s="49">
        <v>3.15</v>
      </c>
      <c r="D210" s="49">
        <v>5.08</v>
      </c>
      <c r="E210" s="50">
        <v>18.5</v>
      </c>
    </row>
    <row r="211" spans="1:5">
      <c r="A211" s="46" t="s">
        <v>140</v>
      </c>
      <c r="B211" s="48">
        <v>50.9</v>
      </c>
      <c r="C211" s="49">
        <v>3.06</v>
      </c>
      <c r="D211" s="49">
        <v>5.13</v>
      </c>
      <c r="E211" s="50">
        <v>18</v>
      </c>
    </row>
    <row r="212" spans="1:5">
      <c r="A212" s="46" t="s">
        <v>107</v>
      </c>
      <c r="B212" s="48">
        <v>48</v>
      </c>
      <c r="C212" s="49">
        <v>3.23</v>
      </c>
      <c r="D212" s="49">
        <v>5.05</v>
      </c>
      <c r="E212" s="50">
        <v>18.5</v>
      </c>
    </row>
    <row r="213" spans="1:5">
      <c r="A213" s="46" t="s">
        <v>123</v>
      </c>
      <c r="B213" s="48">
        <v>52.8</v>
      </c>
      <c r="C213" s="49">
        <v>3.14</v>
      </c>
      <c r="D213" s="49">
        <v>4.87</v>
      </c>
      <c r="E213" s="50">
        <v>19.5</v>
      </c>
    </row>
    <row r="214" spans="1:5">
      <c r="A214" s="46" t="s">
        <v>143</v>
      </c>
      <c r="B214" s="48">
        <v>48.9</v>
      </c>
      <c r="C214" s="49">
        <v>3.14</v>
      </c>
      <c r="D214" s="49">
        <v>5.51</v>
      </c>
      <c r="E214" s="50">
        <v>19.5</v>
      </c>
    </row>
    <row r="215" spans="1:5">
      <c r="A215" s="46" t="s">
        <v>126</v>
      </c>
      <c r="B215" s="48">
        <v>46.8</v>
      </c>
      <c r="C215" s="49">
        <v>3.02</v>
      </c>
      <c r="D215" s="49">
        <v>4.8600000000000003</v>
      </c>
      <c r="E215" s="50">
        <v>18.5</v>
      </c>
    </row>
    <row r="216" spans="1:5">
      <c r="A216" s="46" t="s">
        <v>135</v>
      </c>
      <c r="B216" s="48">
        <v>51.9</v>
      </c>
      <c r="C216" s="49">
        <v>3.31</v>
      </c>
      <c r="D216" s="49">
        <v>4.83</v>
      </c>
      <c r="E216" s="50">
        <v>19.5</v>
      </c>
    </row>
    <row r="217" spans="1:5">
      <c r="A217" s="46" t="s">
        <v>132</v>
      </c>
      <c r="B217" s="48">
        <v>41.7</v>
      </c>
      <c r="C217" s="49">
        <v>3.27</v>
      </c>
      <c r="D217" s="49">
        <v>4.93</v>
      </c>
      <c r="E217" s="50">
        <v>18.5</v>
      </c>
    </row>
    <row r="218" spans="1:5">
      <c r="A218" s="46" t="s">
        <v>144</v>
      </c>
      <c r="B218" s="48">
        <v>49</v>
      </c>
      <c r="C218" s="49">
        <v>3.2</v>
      </c>
      <c r="D218" s="49">
        <v>5.0999999999999996</v>
      </c>
      <c r="E218" s="50">
        <v>19</v>
      </c>
    </row>
    <row r="219" spans="1:5">
      <c r="A219" s="46" t="s">
        <v>137</v>
      </c>
      <c r="B219" s="48">
        <v>41.6</v>
      </c>
      <c r="C219" s="49">
        <v>3.32</v>
      </c>
      <c r="D219" s="49">
        <v>5.21</v>
      </c>
      <c r="E219" s="50">
        <v>19</v>
      </c>
    </row>
    <row r="220" spans="1:5">
      <c r="A220" s="46" t="s">
        <v>122</v>
      </c>
      <c r="B220" s="48">
        <v>46.5</v>
      </c>
      <c r="C220" s="49">
        <v>3.44</v>
      </c>
      <c r="D220" s="49">
        <v>5.64</v>
      </c>
      <c r="E220" s="50">
        <v>16.5</v>
      </c>
    </row>
    <row r="221" spans="1:5">
      <c r="A221" s="46" t="s">
        <v>120</v>
      </c>
      <c r="B221" s="48">
        <v>57.6</v>
      </c>
      <c r="C221" s="49">
        <v>3.25</v>
      </c>
      <c r="D221" s="49">
        <v>5.03</v>
      </c>
      <c r="E221" s="50">
        <v>21</v>
      </c>
    </row>
    <row r="222" spans="1:5">
      <c r="A222" s="46" t="s">
        <v>105</v>
      </c>
      <c r="B222" s="48">
        <v>54.6</v>
      </c>
      <c r="C222" s="49">
        <v>3.28</v>
      </c>
      <c r="D222" s="49">
        <v>5.35</v>
      </c>
      <c r="E222" s="50">
        <v>18</v>
      </c>
    </row>
    <row r="223" spans="1:5">
      <c r="A223" s="46" t="s">
        <v>119</v>
      </c>
      <c r="B223" s="48">
        <v>63</v>
      </c>
      <c r="C223" s="49">
        <v>3.06</v>
      </c>
      <c r="D223" s="49">
        <v>4.78</v>
      </c>
      <c r="E223" s="50">
        <v>19.5</v>
      </c>
    </row>
    <row r="224" spans="1:5">
      <c r="A224" s="46" t="s">
        <v>139</v>
      </c>
      <c r="B224" s="48">
        <v>55.2</v>
      </c>
      <c r="C224" s="49">
        <v>3.18</v>
      </c>
      <c r="D224" s="49">
        <v>4.91</v>
      </c>
      <c r="E224" s="50">
        <v>19</v>
      </c>
    </row>
    <row r="225" spans="1:5">
      <c r="A225" s="46" t="s">
        <v>121</v>
      </c>
      <c r="B225" s="48">
        <v>51.1</v>
      </c>
      <c r="C225" s="49">
        <v>3.29</v>
      </c>
      <c r="D225" s="49">
        <v>5.03</v>
      </c>
      <c r="E225" s="50">
        <v>21.5</v>
      </c>
    </row>
    <row r="226" spans="1:5">
      <c r="A226" s="46" t="s">
        <v>141</v>
      </c>
      <c r="B226" s="48">
        <v>51.1</v>
      </c>
      <c r="C226" s="49">
        <v>3.11</v>
      </c>
      <c r="D226" s="49">
        <v>5.08</v>
      </c>
      <c r="E226" s="50">
        <v>18.5</v>
      </c>
    </row>
    <row r="227" spans="1:5">
      <c r="A227" s="46" t="s">
        <v>133</v>
      </c>
      <c r="B227" s="48">
        <v>50.3</v>
      </c>
      <c r="C227" s="49">
        <v>3.23</v>
      </c>
      <c r="D227" s="49">
        <v>5.23</v>
      </c>
      <c r="E227" s="50">
        <v>19</v>
      </c>
    </row>
    <row r="228" spans="1:5">
      <c r="A228" s="46" t="s">
        <v>125</v>
      </c>
      <c r="B228" s="48">
        <v>47.1</v>
      </c>
      <c r="C228" s="49">
        <v>3.15</v>
      </c>
      <c r="D228" s="49">
        <v>4.97</v>
      </c>
      <c r="E228" s="50">
        <v>21</v>
      </c>
    </row>
    <row r="229" spans="1:5">
      <c r="A229" s="46" t="s">
        <v>136</v>
      </c>
      <c r="B229" s="48">
        <v>53.7</v>
      </c>
      <c r="C229" s="49">
        <v>3.16</v>
      </c>
      <c r="D229" s="49">
        <v>5.19</v>
      </c>
      <c r="E229" s="50">
        <v>18.5</v>
      </c>
    </row>
    <row r="230" spans="1:5">
      <c r="A230" s="46" t="s">
        <v>131</v>
      </c>
      <c r="B230" s="48">
        <v>66</v>
      </c>
      <c r="C230" s="49">
        <v>2.99</v>
      </c>
      <c r="D230" s="49">
        <v>4.7699999999999996</v>
      </c>
      <c r="E230" s="50">
        <v>20.5</v>
      </c>
    </row>
    <row r="231" spans="1:5">
      <c r="A231" s="46" t="s">
        <v>130</v>
      </c>
      <c r="B231" s="48">
        <v>51.6</v>
      </c>
      <c r="C231" s="49">
        <v>3.12</v>
      </c>
      <c r="D231" s="49">
        <v>5.04</v>
      </c>
      <c r="E231" s="50">
        <v>19.5</v>
      </c>
    </row>
    <row r="232" spans="1:5">
      <c r="A232" s="46" t="s">
        <v>128</v>
      </c>
      <c r="B232" s="48">
        <v>51.1</v>
      </c>
      <c r="C232" s="49">
        <v>3.22</v>
      </c>
      <c r="D232" s="49">
        <v>4.87</v>
      </c>
      <c r="E232" s="50">
        <v>22</v>
      </c>
    </row>
    <row r="233" spans="1:5">
      <c r="A233" s="46" t="s">
        <v>118</v>
      </c>
      <c r="B233" s="48">
        <v>47.8</v>
      </c>
      <c r="C233" s="49">
        <v>3.21</v>
      </c>
      <c r="D233" s="49">
        <v>4.95</v>
      </c>
      <c r="E233" s="50">
        <v>18.5</v>
      </c>
    </row>
    <row r="234" spans="1:5">
      <c r="A234" s="46" t="s">
        <v>138</v>
      </c>
      <c r="B234" s="48">
        <v>47.8</v>
      </c>
      <c r="C234" s="49">
        <v>3.16</v>
      </c>
      <c r="D234" s="49">
        <v>4.78</v>
      </c>
      <c r="E234" s="50">
        <v>20</v>
      </c>
    </row>
    <row r="235" spans="1:5" ht="15" thickBot="1">
      <c r="A235" s="46" t="s">
        <v>127</v>
      </c>
      <c r="B235" s="51">
        <v>51.7</v>
      </c>
      <c r="C235" s="52">
        <v>3.08</v>
      </c>
      <c r="D235" s="52">
        <v>4.71</v>
      </c>
      <c r="E235" s="53">
        <v>20.5</v>
      </c>
    </row>
    <row r="236" spans="1:5" ht="15" thickBot="1"/>
    <row r="237" spans="1:5">
      <c r="A237" s="47" t="s">
        <v>155</v>
      </c>
      <c r="B237" s="54">
        <f>AVERAGE(B208:B235)</f>
        <v>50.81428571428571</v>
      </c>
      <c r="C237" s="55">
        <f t="shared" ref="C237:E237" si="3">AVERAGE(C208:C235)</f>
        <v>3.1799999999999993</v>
      </c>
      <c r="D237" s="55">
        <f t="shared" si="3"/>
        <v>5.0228571428571431</v>
      </c>
      <c r="E237" s="61">
        <f t="shared" si="3"/>
        <v>19.357142857142858</v>
      </c>
    </row>
    <row r="238" spans="1:5" ht="15" thickBot="1">
      <c r="A238" s="47" t="s">
        <v>156</v>
      </c>
      <c r="B238" s="58">
        <f>AVERAGE(TBLDatabase[Jump (cm)])</f>
        <v>45.612499999999997</v>
      </c>
      <c r="C238" s="59">
        <f>AVERAGE(TBLDatabase[20m Sprint (s)])</f>
        <v>3.3723863636363656</v>
      </c>
      <c r="D238" s="59">
        <f>AVERAGE(TBLDatabase[5-0-5 Agility (s)])</f>
        <v>5.3102272727272721</v>
      </c>
      <c r="E238" s="60">
        <f>AVERAGE(TBLDatabase[30:15])</f>
        <v>18.261363636363637</v>
      </c>
    </row>
  </sheetData>
  <mergeCells count="35">
    <mergeCell ref="B197:F199"/>
    <mergeCell ref="B200:F202"/>
    <mergeCell ref="B204:F205"/>
    <mergeCell ref="B206:B207"/>
    <mergeCell ref="C206:C207"/>
    <mergeCell ref="D206:D207"/>
    <mergeCell ref="E206:E207"/>
    <mergeCell ref="B148:F150"/>
    <mergeCell ref="B151:F153"/>
    <mergeCell ref="B155:F156"/>
    <mergeCell ref="B159:B160"/>
    <mergeCell ref="C159:C160"/>
    <mergeCell ref="D159:D160"/>
    <mergeCell ref="E159:E160"/>
    <mergeCell ref="B99:F101"/>
    <mergeCell ref="B102:F104"/>
    <mergeCell ref="B106:F107"/>
    <mergeCell ref="B110:B111"/>
    <mergeCell ref="C110:C111"/>
    <mergeCell ref="D110:D111"/>
    <mergeCell ref="E110:E111"/>
    <mergeCell ref="B50:F52"/>
    <mergeCell ref="B53:F55"/>
    <mergeCell ref="B57:F58"/>
    <mergeCell ref="B61:B62"/>
    <mergeCell ref="C61:C62"/>
    <mergeCell ref="D61:D62"/>
    <mergeCell ref="E61:E62"/>
    <mergeCell ref="B1:F3"/>
    <mergeCell ref="B4:F6"/>
    <mergeCell ref="B8:F9"/>
    <mergeCell ref="B12:B13"/>
    <mergeCell ref="C12:C13"/>
    <mergeCell ref="D12:D13"/>
    <mergeCell ref="E12:E13"/>
  </mergeCells>
  <phoneticPr fontId="7" type="noConversion"/>
  <conditionalFormatting sqref="B14:B27">
    <cfRule type="top10" dxfId="40" priority="39" bottom="1" rank="2"/>
    <cfRule type="top10" dxfId="39" priority="41" rank="2"/>
  </conditionalFormatting>
  <conditionalFormatting sqref="C14:C27">
    <cfRule type="top10" dxfId="38" priority="38" bottom="1" rank="2"/>
    <cfRule type="top10" dxfId="37" priority="40" rank="2"/>
  </conditionalFormatting>
  <conditionalFormatting sqref="D14:D27">
    <cfRule type="top10" dxfId="36" priority="36" bottom="1" rank="2"/>
    <cfRule type="top10" dxfId="35" priority="37" rank="2"/>
  </conditionalFormatting>
  <conditionalFormatting sqref="E14:E27">
    <cfRule type="top10" dxfId="34" priority="34" rank="2"/>
    <cfRule type="top10" dxfId="33" priority="35" bottom="1" rank="2"/>
  </conditionalFormatting>
  <conditionalFormatting sqref="B63:B82">
    <cfRule type="top10" dxfId="32" priority="32" bottom="1" rank="2"/>
    <cfRule type="top10" dxfId="31" priority="33" rank="2"/>
  </conditionalFormatting>
  <conditionalFormatting sqref="C63:C82">
    <cfRule type="top10" dxfId="30" priority="26" bottom="1" rank="2"/>
    <cfRule type="top10" dxfId="29" priority="31" rank="2"/>
  </conditionalFormatting>
  <conditionalFormatting sqref="D63:D82">
    <cfRule type="top10" dxfId="28" priority="27" bottom="1" rank="2"/>
    <cfRule type="top10" dxfId="27" priority="30" rank="2"/>
  </conditionalFormatting>
  <conditionalFormatting sqref="E63:E82">
    <cfRule type="top10" dxfId="26" priority="28" bottom="1" rank="2"/>
    <cfRule type="top10" dxfId="25" priority="29" rank="2"/>
  </conditionalFormatting>
  <conditionalFormatting sqref="B112:B127">
    <cfRule type="top10" dxfId="24" priority="24" rank="2"/>
    <cfRule type="top10" dxfId="23" priority="25" bottom="1" rank="2"/>
  </conditionalFormatting>
  <conditionalFormatting sqref="C112:C127">
    <cfRule type="top10" dxfId="22" priority="22" bottom="1" rank="2"/>
    <cfRule type="top10" dxfId="21" priority="23" rank="2"/>
  </conditionalFormatting>
  <conditionalFormatting sqref="D112:D127">
    <cfRule type="top10" dxfId="20" priority="20" rank="2"/>
    <cfRule type="top10" dxfId="19" priority="21" bottom="1" rank="2"/>
  </conditionalFormatting>
  <conditionalFormatting sqref="E112:E127">
    <cfRule type="top10" dxfId="18" priority="18" bottom="1" rank="2"/>
    <cfRule type="top10" dxfId="17" priority="19" rank="2"/>
  </conditionalFormatting>
  <conditionalFormatting sqref="B161:B170">
    <cfRule type="top10" dxfId="16" priority="16" rank="2"/>
    <cfRule type="top10" dxfId="15" priority="17" bottom="1" rank="2"/>
  </conditionalFormatting>
  <conditionalFormatting sqref="C161:C170">
    <cfRule type="top10" dxfId="14" priority="14" bottom="1" rank="2"/>
    <cfRule type="top10" dxfId="13" priority="15" rank="2"/>
  </conditionalFormatting>
  <conditionalFormatting sqref="D161:D170">
    <cfRule type="top10" dxfId="12" priority="12" bottom="1" rank="2"/>
    <cfRule type="top10" dxfId="11" priority="13" rank="2"/>
  </conditionalFormatting>
  <conditionalFormatting sqref="E161:E170">
    <cfRule type="top10" dxfId="10" priority="10" rank="2"/>
    <cfRule type="top10" dxfId="9" priority="11" bottom="1" rank="2"/>
  </conditionalFormatting>
  <conditionalFormatting sqref="B208:B235">
    <cfRule type="top10" dxfId="8" priority="8" bottom="1" rank="2"/>
    <cfRule type="top10" dxfId="7" priority="9" rank="2"/>
  </conditionalFormatting>
  <conditionalFormatting sqref="C208:C235">
    <cfRule type="top10" dxfId="6" priority="5" rank="2"/>
    <cfRule type="top10" dxfId="5" priority="6" bottom="1" rank="2"/>
    <cfRule type="top10" dxfId="4" priority="7" rank="2"/>
  </conditionalFormatting>
  <conditionalFormatting sqref="D208:D235">
    <cfRule type="top10" dxfId="3" priority="3" bottom="1" rank="2"/>
    <cfRule type="top10" dxfId="2" priority="4" rank="2"/>
  </conditionalFormatting>
  <conditionalFormatting sqref="E208:E235">
    <cfRule type="top10" dxfId="1" priority="1" rank="2"/>
    <cfRule type="top10" dxfId="0" priority="2" bottom="1" rank="2"/>
  </conditionalFormatting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3" sqref="A3:E33"/>
    </sheetView>
  </sheetViews>
  <sheetFormatPr baseColWidth="10" defaultColWidth="8.83203125" defaultRowHeight="14" x14ac:dyDescent="0"/>
  <cols>
    <col min="1" max="1" width="26.83203125" customWidth="1"/>
    <col min="2" max="2" width="15" customWidth="1"/>
    <col min="3" max="5" width="5.83203125" bestFit="1" customWidth="1"/>
    <col min="6" max="6" width="11.33203125" customWidth="1"/>
    <col min="7" max="16" width="30.83203125" bestFit="1" customWidth="1"/>
    <col min="17" max="17" width="19.5" bestFit="1" customWidth="1"/>
    <col min="18" max="18" width="20.5" bestFit="1" customWidth="1"/>
    <col min="19" max="19" width="22.5" bestFit="1" customWidth="1"/>
    <col min="20" max="20" width="35.83203125" bestFit="1" customWidth="1"/>
  </cols>
  <sheetData>
    <row r="1" spans="1:2">
      <c r="A1" s="19" t="s">
        <v>12</v>
      </c>
      <c r="B1" t="s">
        <v>49</v>
      </c>
    </row>
    <row r="3" spans="1:2">
      <c r="B3" s="19" t="s">
        <v>39</v>
      </c>
    </row>
    <row r="4" spans="1:2">
      <c r="A4" s="19" t="s">
        <v>40</v>
      </c>
      <c r="B4" t="s">
        <v>14</v>
      </c>
    </row>
    <row r="5" spans="1:2">
      <c r="A5" s="5" t="s">
        <v>37</v>
      </c>
      <c r="B5" s="21"/>
    </row>
    <row r="6" spans="1:2">
      <c r="A6" s="5" t="s">
        <v>38</v>
      </c>
      <c r="B6" s="22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3" sqref="A3:E33"/>
    </sheetView>
  </sheetViews>
  <sheetFormatPr baseColWidth="10" defaultColWidth="8.83203125" defaultRowHeight="14" x14ac:dyDescent="0"/>
  <cols>
    <col min="1" max="1" width="13.1640625" customWidth="1"/>
    <col min="2" max="2" width="6.33203125" customWidth="1"/>
    <col min="3" max="3" width="13.1640625" customWidth="1"/>
    <col min="4" max="7" width="17.6640625" customWidth="1"/>
  </cols>
  <sheetData>
    <row r="1" spans="1:7" ht="23">
      <c r="A1" s="23" t="s">
        <v>41</v>
      </c>
      <c r="B1" s="23"/>
    </row>
    <row r="3" spans="1:7">
      <c r="A3" s="76" t="s">
        <v>7</v>
      </c>
      <c r="B3" s="77"/>
      <c r="C3" s="77"/>
      <c r="D3" s="78"/>
      <c r="E3" t="s">
        <v>42</v>
      </c>
      <c r="F3" s="31" t="s">
        <v>13</v>
      </c>
      <c r="G3" s="25" t="e">
        <f>INDEX(TBLDatabase[Position],MATCH(A3,TBLDatabase[Athlete Name],0))</f>
        <v>#N/A</v>
      </c>
    </row>
    <row r="4" spans="1:7">
      <c r="D4" t="e">
        <f>MATCH(D5,TBLDatabase[#Headers],0)</f>
        <v>#N/A</v>
      </c>
      <c r="E4" t="e">
        <f>MATCH(E5,TBLDatabase[#Headers],0)</f>
        <v>#N/A</v>
      </c>
      <c r="F4">
        <f>MATCH(F5,TBLDatabase[#Headers],0)</f>
        <v>12</v>
      </c>
      <c r="G4">
        <f>MATCH(G5,TBLDatabase[#Headers],0)</f>
        <v>14</v>
      </c>
    </row>
    <row r="5" spans="1:7" s="24" customFormat="1" ht="28">
      <c r="A5" s="29" t="s">
        <v>43</v>
      </c>
      <c r="B5" s="29" t="s">
        <v>44</v>
      </c>
      <c r="C5" s="29" t="s">
        <v>10</v>
      </c>
      <c r="D5" s="30" t="s">
        <v>24</v>
      </c>
      <c r="E5" s="30" t="s">
        <v>23</v>
      </c>
      <c r="F5" s="30" t="s">
        <v>21</v>
      </c>
      <c r="G5" s="30" t="s">
        <v>25</v>
      </c>
    </row>
    <row r="6" spans="1:7">
      <c r="A6" s="25" t="s">
        <v>14</v>
      </c>
      <c r="B6" s="25" t="str">
        <f>IFERROR(MATCH($A$3&amp;A6,TBLDatabase[Helper],0),"")</f>
        <v/>
      </c>
      <c r="C6" s="26" t="e">
        <f>INDEX(TBLDatabase[Date],B6)</f>
        <v>#VALUE!</v>
      </c>
      <c r="D6" s="27" t="e">
        <f>INDEX(TBLDatabase[],$B6,D$4)</f>
        <v>#VALUE!</v>
      </c>
      <c r="E6" s="27" t="e">
        <f>INDEX(TBLDatabase[],$B6,E$4)</f>
        <v>#VALUE!</v>
      </c>
      <c r="F6" s="28" t="e">
        <f>INDEX(TBLDatabase[],$B6,F$4)</f>
        <v>#VALUE!</v>
      </c>
      <c r="G6" s="27" t="e">
        <f>INDEX(TBLDatabase[],$B6,G$4)</f>
        <v>#VALUE!</v>
      </c>
    </row>
    <row r="7" spans="1:7">
      <c r="A7" s="25" t="s">
        <v>15</v>
      </c>
      <c r="B7" s="25" t="str">
        <f>IFERROR(MATCH($A$3&amp;A7,TBLDatabase[Helper],0),"")</f>
        <v/>
      </c>
      <c r="C7" s="26" t="e">
        <f>INDEX(TBLDatabase[Date],B7)</f>
        <v>#VALUE!</v>
      </c>
      <c r="D7" s="27" t="e">
        <f>INDEX(TBLDatabase[],$B7,D$4)</f>
        <v>#VALUE!</v>
      </c>
      <c r="E7" s="27" t="e">
        <f>INDEX(TBLDatabase[],$B7,E$4)</f>
        <v>#VALUE!</v>
      </c>
      <c r="F7" s="28" t="e">
        <f>INDEX(TBLDatabase[],$B7,F$4)</f>
        <v>#VALUE!</v>
      </c>
      <c r="G7" s="27" t="e">
        <f>INDEX(TBLDatabase[],$B7,G$4)</f>
        <v>#VALUE!</v>
      </c>
    </row>
    <row r="8" spans="1:7">
      <c r="A8" s="25" t="s">
        <v>16</v>
      </c>
      <c r="B8" s="25" t="str">
        <f>IFERROR(MATCH($A$3&amp;A8,TBLDatabase[Helper],0),"")</f>
        <v/>
      </c>
      <c r="C8" s="26" t="e">
        <f>INDEX(TBLDatabase[Date],B8)</f>
        <v>#VALUE!</v>
      </c>
      <c r="D8" s="27" t="e">
        <f>INDEX(TBLDatabase[],$B8,D$4)</f>
        <v>#VALUE!</v>
      </c>
      <c r="E8" s="27" t="e">
        <f>INDEX(TBLDatabase[],$B8,E$4)</f>
        <v>#VALUE!</v>
      </c>
      <c r="F8" s="28" t="e">
        <f>INDEX(TBLDatabase[],$B8,F$4)</f>
        <v>#VALUE!</v>
      </c>
      <c r="G8" s="27" t="e">
        <f>INDEX(TBLDatabase[],$B8,G$4)</f>
        <v>#VALUE!</v>
      </c>
    </row>
    <row r="9" spans="1:7">
      <c r="A9" s="25" t="s">
        <v>17</v>
      </c>
      <c r="B9" s="25" t="str">
        <f>IFERROR(MATCH($A$3&amp;A9,TBLDatabase[Helper],0),"")</f>
        <v/>
      </c>
      <c r="C9" s="26" t="e">
        <f>INDEX(TBLDatabase[Date],B9)</f>
        <v>#VALUE!</v>
      </c>
      <c r="D9" s="27" t="e">
        <f>INDEX(TBLDatabase[],$B9,D$4)</f>
        <v>#VALUE!</v>
      </c>
      <c r="E9" s="27" t="e">
        <f>INDEX(TBLDatabase[],$B9,E$4)</f>
        <v>#VALUE!</v>
      </c>
      <c r="F9" s="28" t="e">
        <f>INDEX(TBLDatabase[],$B9,F$4)</f>
        <v>#VALUE!</v>
      </c>
      <c r="G9" s="27" t="e">
        <f>INDEX(TBLDatabase[],$B9,G$4)</f>
        <v>#VALUE!</v>
      </c>
    </row>
    <row r="10" spans="1:7">
      <c r="A10" s="25"/>
      <c r="B10" s="25" t="str">
        <f>IFERROR(MATCH($A$3&amp;A10,TBLDatabase[Helper],0),"")</f>
        <v/>
      </c>
      <c r="C10" s="26" t="e">
        <f>INDEX(TBLDatabase[Date],B10)</f>
        <v>#VALUE!</v>
      </c>
      <c r="D10" s="27" t="e">
        <f>INDEX(TBLDatabase[],$B10,D$4)</f>
        <v>#VALUE!</v>
      </c>
      <c r="E10" s="27" t="e">
        <f>INDEX(TBLDatabase[],$B10,E$4)</f>
        <v>#VALUE!</v>
      </c>
      <c r="F10" s="28" t="e">
        <f>INDEX(TBLDatabase[],$B10,F$4)</f>
        <v>#VALUE!</v>
      </c>
      <c r="G10" s="27" t="e">
        <f>INDEX(TBLDatabase[],$B10,G$4)</f>
        <v>#VALUE!</v>
      </c>
    </row>
    <row r="11" spans="1:7">
      <c r="A11" s="32" t="s">
        <v>46</v>
      </c>
      <c r="B11" s="25"/>
      <c r="C11" s="25"/>
      <c r="D11" s="33" t="e">
        <f>AVERAGEIF(TBLDatabase[Position],$G$3,INDEX(TBLDatabase[],,D$4))</f>
        <v>#N/A</v>
      </c>
      <c r="E11" s="33" t="e">
        <f>AVERAGEIF(TBLDatabase[Position],$G$3,INDEX(TBLDatabase[],,E$4))</f>
        <v>#N/A</v>
      </c>
      <c r="F11" s="33" t="e">
        <f>AVERAGEIF(TBLDatabase[Position],$G$3,INDEX(TBLDatabase[],,F$4))</f>
        <v>#DIV/0!</v>
      </c>
      <c r="G11" s="33" t="e">
        <f>AVERAGEIF(TBLDatabase[Position],$G$3,INDEX(TBLDatabase[],,G$4))</f>
        <v>#DIV/0!</v>
      </c>
    </row>
  </sheetData>
  <mergeCells count="1">
    <mergeCell ref="A3:D3"/>
  </mergeCells>
  <conditionalFormatting sqref="A6:G10 A11 D11">
    <cfRule type="containsErrors" dxfId="180" priority="2">
      <formula>ISERROR(A6)</formula>
    </cfRule>
  </conditionalFormatting>
  <conditionalFormatting sqref="E11:G11">
    <cfRule type="containsErrors" dxfId="179" priority="1">
      <formula>ISERROR(E11)</formula>
    </cfRule>
  </conditionalFormatting>
  <dataValidations count="3">
    <dataValidation type="list" allowBlank="1" showInputMessage="1" showErrorMessage="1" sqref="A3:B3">
      <formula1>listPlayerNames</formula1>
    </dataValidation>
    <dataValidation type="list" allowBlank="1" showInputMessage="1" showErrorMessage="1" sqref="D5:G5">
      <formula1>listMeasures</formula1>
    </dataValidation>
    <dataValidation type="list" allowBlank="1" showInputMessage="1" showErrorMessage="1" sqref="A6:A10">
      <formula1>listTestPeriods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A3" sqref="A3:E33"/>
    </sheetView>
  </sheetViews>
  <sheetFormatPr baseColWidth="10" defaultColWidth="8.83203125" defaultRowHeight="14" x14ac:dyDescent="0"/>
  <cols>
    <col min="1" max="1" width="14.1640625" customWidth="1"/>
    <col min="2" max="2" width="3.6640625" customWidth="1"/>
    <col min="3" max="3" width="16.5" bestFit="1" customWidth="1"/>
    <col min="4" max="4" width="3.6640625" customWidth="1"/>
    <col min="5" max="5" width="13.1640625" customWidth="1"/>
  </cols>
  <sheetData>
    <row r="1" spans="1:5" s="15" customFormat="1" ht="18">
      <c r="A1" s="15" t="s">
        <v>30</v>
      </c>
    </row>
    <row r="3" spans="1:5">
      <c r="A3" s="9" t="s">
        <v>27</v>
      </c>
      <c r="C3" s="9" t="s">
        <v>31</v>
      </c>
      <c r="E3" s="9" t="s">
        <v>32</v>
      </c>
    </row>
    <row r="4" spans="1:5">
      <c r="A4" s="16"/>
      <c r="C4" s="34"/>
      <c r="E4" s="16"/>
    </row>
    <row r="5" spans="1:5">
      <c r="A5" s="17" t="s">
        <v>14</v>
      </c>
      <c r="C5" s="35" t="s">
        <v>1</v>
      </c>
      <c r="E5" s="17" t="s">
        <v>19</v>
      </c>
    </row>
    <row r="6" spans="1:5">
      <c r="A6" s="17" t="s">
        <v>15</v>
      </c>
      <c r="C6" s="35" t="s">
        <v>7</v>
      </c>
      <c r="E6" s="17" t="s">
        <v>18</v>
      </c>
    </row>
    <row r="7" spans="1:5">
      <c r="A7" s="17" t="s">
        <v>16</v>
      </c>
      <c r="C7" s="35" t="s">
        <v>3</v>
      </c>
      <c r="E7" s="17" t="s">
        <v>20</v>
      </c>
    </row>
    <row r="8" spans="1:5">
      <c r="A8" s="17" t="s">
        <v>17</v>
      </c>
      <c r="C8" s="35" t="s">
        <v>8</v>
      </c>
      <c r="E8" s="17"/>
    </row>
    <row r="9" spans="1:5">
      <c r="A9" s="17" t="s">
        <v>33</v>
      </c>
      <c r="C9" s="35" t="s">
        <v>6</v>
      </c>
      <c r="E9" s="18"/>
    </row>
    <row r="10" spans="1:5">
      <c r="A10" s="17"/>
      <c r="C10" s="35" t="s">
        <v>9</v>
      </c>
    </row>
    <row r="11" spans="1:5">
      <c r="A11" s="17"/>
      <c r="C11" s="35" t="s">
        <v>0</v>
      </c>
    </row>
    <row r="12" spans="1:5">
      <c r="A12" s="17"/>
      <c r="C12" s="35" t="s">
        <v>2</v>
      </c>
    </row>
    <row r="13" spans="1:5">
      <c r="A13" s="17"/>
      <c r="C13" s="35" t="s">
        <v>5</v>
      </c>
    </row>
    <row r="14" spans="1:5">
      <c r="A14" s="17"/>
      <c r="C14" s="35" t="s">
        <v>4</v>
      </c>
    </row>
    <row r="15" spans="1:5">
      <c r="A15" s="18"/>
      <c r="C15" s="35"/>
    </row>
    <row r="16" spans="1:5">
      <c r="C16" s="35"/>
    </row>
    <row r="17" spans="3:3">
      <c r="C17" s="35"/>
    </row>
    <row r="18" spans="3:3">
      <c r="C18" s="35"/>
    </row>
    <row r="19" spans="3:3">
      <c r="C19" s="35"/>
    </row>
    <row r="20" spans="3:3">
      <c r="C20" s="35"/>
    </row>
    <row r="21" spans="3:3">
      <c r="C21" s="35"/>
    </row>
    <row r="22" spans="3:3">
      <c r="C22" s="36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workbookViewId="0">
      <selection activeCell="A3" sqref="A3:E33"/>
    </sheetView>
  </sheetViews>
  <sheetFormatPr baseColWidth="10" defaultColWidth="8.83203125" defaultRowHeight="14" x14ac:dyDescent="0"/>
  <cols>
    <col min="1" max="1" width="11.83203125" customWidth="1"/>
    <col min="2" max="2" width="17" style="2" customWidth="1"/>
    <col min="3" max="3" width="19" bestFit="1" customWidth="1"/>
    <col min="4" max="4" width="1.5" customWidth="1"/>
    <col min="5" max="5" width="9.33203125" bestFit="1" customWidth="1"/>
    <col min="6" max="6" width="14.6640625" customWidth="1"/>
    <col min="7" max="10" width="18.5" style="2" customWidth="1"/>
    <col min="11" max="11" width="27.1640625" style="2" customWidth="1"/>
    <col min="12" max="12" width="29.1640625" style="2" customWidth="1"/>
    <col min="13" max="13" width="18.5" style="2" customWidth="1"/>
    <col min="14" max="14" width="31.5" style="2" customWidth="1"/>
  </cols>
  <sheetData>
    <row r="1" spans="1:14" ht="20">
      <c r="A1" s="8" t="s">
        <v>99</v>
      </c>
    </row>
    <row r="2" spans="1:14" ht="5.25" customHeight="1"/>
    <row r="3" spans="1:14">
      <c r="A3" s="4"/>
      <c r="B3" s="5" t="s">
        <v>26</v>
      </c>
    </row>
    <row r="4" spans="1:14">
      <c r="A4" s="6"/>
      <c r="B4" s="5" t="s">
        <v>28</v>
      </c>
      <c r="H4" s="14"/>
      <c r="I4" s="5" t="s">
        <v>29</v>
      </c>
    </row>
    <row r="5" spans="1:14" ht="6" customHeight="1">
      <c r="B5" s="5"/>
    </row>
    <row r="6" spans="1:14">
      <c r="A6" s="4"/>
      <c r="B6" s="4"/>
      <c r="C6" s="4"/>
      <c r="D6" s="4"/>
      <c r="E6" s="4"/>
      <c r="F6" s="4"/>
      <c r="G6" s="6"/>
      <c r="H6" s="6"/>
      <c r="I6" s="6"/>
      <c r="J6" s="6"/>
      <c r="K6" s="6"/>
      <c r="L6" s="6"/>
      <c r="M6" s="6"/>
      <c r="N6" s="13"/>
    </row>
    <row r="7" spans="1:14">
      <c r="A7" s="10" t="s">
        <v>10</v>
      </c>
      <c r="B7" s="11" t="s">
        <v>11</v>
      </c>
      <c r="C7" s="10" t="s">
        <v>12</v>
      </c>
      <c r="D7" s="10" t="s">
        <v>45</v>
      </c>
      <c r="E7" s="10" t="s">
        <v>48</v>
      </c>
      <c r="F7" s="10" t="s">
        <v>13</v>
      </c>
      <c r="G7" s="12" t="s">
        <v>69</v>
      </c>
      <c r="H7" s="12" t="s">
        <v>70</v>
      </c>
      <c r="I7" s="12" t="s">
        <v>71</v>
      </c>
      <c r="J7" s="37" t="s">
        <v>72</v>
      </c>
      <c r="K7" s="12" t="s">
        <v>47</v>
      </c>
      <c r="L7" s="12" t="s">
        <v>21</v>
      </c>
      <c r="M7" s="12" t="s">
        <v>22</v>
      </c>
      <c r="N7" s="12" t="s">
        <v>25</v>
      </c>
    </row>
    <row r="8" spans="1:14">
      <c r="A8" s="1">
        <v>42880</v>
      </c>
      <c r="B8" s="2" t="s">
        <v>14</v>
      </c>
      <c r="C8" t="s">
        <v>49</v>
      </c>
      <c r="D8" t="str">
        <f>TBLDatabase[[#This Row],[Athlete Name]]&amp;TBLDatabase[[#This Row],[Test Label]]</f>
        <v>Dyfan ThomasTest 1</v>
      </c>
      <c r="E8" s="42" t="s">
        <v>142</v>
      </c>
      <c r="G8" s="2">
        <v>47.2</v>
      </c>
      <c r="H8" s="2">
        <v>3.76</v>
      </c>
      <c r="I8" s="2">
        <v>5.72</v>
      </c>
      <c r="J8" s="2">
        <v>16.5</v>
      </c>
      <c r="N8" s="7">
        <f t="shared" ref="N8:N44" si="0">L8/G8</f>
        <v>0</v>
      </c>
    </row>
    <row r="9" spans="1:14">
      <c r="A9" s="1">
        <v>42880</v>
      </c>
      <c r="B9" s="2" t="s">
        <v>14</v>
      </c>
      <c r="C9" t="s">
        <v>50</v>
      </c>
      <c r="D9" t="str">
        <f>TBLDatabase[[#This Row],[Athlete Name]]&amp;TBLDatabase[[#This Row],[Test Label]]</f>
        <v>Harry SmithTest 1</v>
      </c>
      <c r="E9" s="42" t="s">
        <v>142</v>
      </c>
      <c r="G9" s="2">
        <v>51.6</v>
      </c>
      <c r="H9" s="2">
        <v>3.43</v>
      </c>
      <c r="I9" s="2">
        <v>5.64</v>
      </c>
      <c r="J9" s="2">
        <v>16</v>
      </c>
      <c r="N9" s="7">
        <f t="shared" si="0"/>
        <v>0</v>
      </c>
    </row>
    <row r="10" spans="1:14">
      <c r="A10" s="1">
        <v>42880</v>
      </c>
      <c r="B10" s="2" t="s">
        <v>14</v>
      </c>
      <c r="C10" t="s">
        <v>51</v>
      </c>
      <c r="D10" t="str">
        <f>TBLDatabase[[#This Row],[Athlete Name]]&amp;TBLDatabase[[#This Row],[Test Label]]</f>
        <v>OliTest 1</v>
      </c>
      <c r="E10" s="42" t="s">
        <v>142</v>
      </c>
      <c r="G10" s="2">
        <v>45.2</v>
      </c>
      <c r="H10" s="2">
        <v>3.44</v>
      </c>
      <c r="I10" s="2">
        <v>5.21</v>
      </c>
      <c r="J10" s="2">
        <v>19</v>
      </c>
      <c r="N10" s="7">
        <f t="shared" si="0"/>
        <v>0</v>
      </c>
    </row>
    <row r="11" spans="1:14">
      <c r="A11" s="1">
        <v>42880</v>
      </c>
      <c r="B11" s="2" t="s">
        <v>14</v>
      </c>
      <c r="C11" t="s">
        <v>52</v>
      </c>
      <c r="D11" t="str">
        <f>TBLDatabase[[#This Row],[Athlete Name]]&amp;TBLDatabase[[#This Row],[Test Label]]</f>
        <v>Josh WilliamsTest 1</v>
      </c>
      <c r="E11" s="42" t="s">
        <v>142</v>
      </c>
      <c r="G11" s="2">
        <v>47.7</v>
      </c>
      <c r="H11" s="2">
        <v>3.42</v>
      </c>
      <c r="I11" s="2">
        <v>5.42</v>
      </c>
      <c r="J11" s="2">
        <v>17</v>
      </c>
      <c r="N11" s="7">
        <f t="shared" si="0"/>
        <v>0</v>
      </c>
    </row>
    <row r="12" spans="1:14">
      <c r="A12" s="1">
        <v>42880</v>
      </c>
      <c r="B12" s="2" t="s">
        <v>14</v>
      </c>
      <c r="C12" t="s">
        <v>53</v>
      </c>
      <c r="D12" t="str">
        <f>TBLDatabase[[#This Row],[Athlete Name]]&amp;TBLDatabase[[#This Row],[Test Label]]</f>
        <v>Dom JenkinsTest 1</v>
      </c>
      <c r="E12" s="42" t="s">
        <v>142</v>
      </c>
      <c r="G12" s="2">
        <v>50</v>
      </c>
      <c r="H12" s="2">
        <v>3.34</v>
      </c>
      <c r="I12" s="2">
        <v>5.38</v>
      </c>
      <c r="J12" s="2">
        <v>17</v>
      </c>
      <c r="N12" s="7">
        <f t="shared" si="0"/>
        <v>0</v>
      </c>
    </row>
    <row r="13" spans="1:14">
      <c r="A13" s="1">
        <v>42880</v>
      </c>
      <c r="B13" s="2" t="s">
        <v>14</v>
      </c>
      <c r="C13" t="s">
        <v>54</v>
      </c>
      <c r="D13" t="str">
        <f>TBLDatabase[[#This Row],[Athlete Name]]&amp;TBLDatabase[[#This Row],[Test Label]]</f>
        <v>Callum TipperTest 1</v>
      </c>
      <c r="E13" s="42" t="s">
        <v>142</v>
      </c>
      <c r="G13" s="2">
        <v>48.9</v>
      </c>
      <c r="H13" s="2">
        <v>3.52</v>
      </c>
      <c r="I13" s="2">
        <v>5.3</v>
      </c>
      <c r="J13" s="2">
        <v>19</v>
      </c>
      <c r="N13" s="7">
        <f t="shared" si="0"/>
        <v>0</v>
      </c>
    </row>
    <row r="14" spans="1:14">
      <c r="A14" s="1">
        <v>42880</v>
      </c>
      <c r="B14" s="2" t="s">
        <v>14</v>
      </c>
      <c r="C14" t="s">
        <v>55</v>
      </c>
      <c r="D14" t="str">
        <f>TBLDatabase[[#This Row],[Athlete Name]]&amp;TBLDatabase[[#This Row],[Test Label]]</f>
        <v>Toby Gallagher-KeaverTest 1</v>
      </c>
      <c r="E14" s="42" t="s">
        <v>142</v>
      </c>
      <c r="G14" s="2">
        <v>45.2</v>
      </c>
      <c r="H14" s="2">
        <v>3.51</v>
      </c>
      <c r="I14" s="2">
        <v>5.48</v>
      </c>
      <c r="J14" s="2">
        <v>18</v>
      </c>
      <c r="N14" s="7">
        <f t="shared" si="0"/>
        <v>0</v>
      </c>
    </row>
    <row r="15" spans="1:14">
      <c r="A15" s="1">
        <v>42880</v>
      </c>
      <c r="B15" s="2" t="s">
        <v>14</v>
      </c>
      <c r="C15" t="s">
        <v>56</v>
      </c>
      <c r="D15" t="str">
        <f>TBLDatabase[[#This Row],[Athlete Name]]&amp;TBLDatabase[[#This Row],[Test Label]]</f>
        <v>Jack WissettTest 1</v>
      </c>
      <c r="E15" s="42" t="s">
        <v>142</v>
      </c>
      <c r="G15" s="2">
        <v>35</v>
      </c>
      <c r="H15" s="2">
        <v>3.7</v>
      </c>
      <c r="I15" s="2">
        <v>5.77</v>
      </c>
      <c r="J15" s="2">
        <v>16</v>
      </c>
      <c r="N15" s="7">
        <f t="shared" si="0"/>
        <v>0</v>
      </c>
    </row>
    <row r="16" spans="1:14">
      <c r="A16" s="1">
        <v>42880</v>
      </c>
      <c r="B16" s="2" t="s">
        <v>14</v>
      </c>
      <c r="C16" t="s">
        <v>57</v>
      </c>
      <c r="D16" t="str">
        <f>TBLDatabase[[#This Row],[Athlete Name]]&amp;TBLDatabase[[#This Row],[Test Label]]</f>
        <v>Will EbberellTest 1</v>
      </c>
      <c r="E16" s="42" t="s">
        <v>142</v>
      </c>
      <c r="G16" s="2">
        <v>36.200000000000003</v>
      </c>
      <c r="H16" s="2">
        <v>3.86</v>
      </c>
      <c r="I16" s="2">
        <v>5.93</v>
      </c>
      <c r="J16" s="2">
        <v>15.5</v>
      </c>
      <c r="N16" s="7">
        <f t="shared" si="0"/>
        <v>0</v>
      </c>
    </row>
    <row r="17" spans="1:14">
      <c r="A17" s="1">
        <v>42880</v>
      </c>
      <c r="B17" s="2" t="s">
        <v>14</v>
      </c>
      <c r="C17" t="s">
        <v>58</v>
      </c>
      <c r="D17" t="str">
        <f>TBLDatabase[[#This Row],[Athlete Name]]&amp;TBLDatabase[[#This Row],[Test Label]]</f>
        <v>Liam MossTest 1</v>
      </c>
      <c r="E17" s="42" t="s">
        <v>142</v>
      </c>
      <c r="G17" s="2">
        <v>35</v>
      </c>
      <c r="H17" s="2">
        <v>3.21</v>
      </c>
      <c r="I17" s="2">
        <v>5.29</v>
      </c>
      <c r="J17" s="2">
        <v>17.5</v>
      </c>
      <c r="N17" s="7">
        <f t="shared" si="0"/>
        <v>0</v>
      </c>
    </row>
    <row r="18" spans="1:14">
      <c r="A18" s="1">
        <v>42880</v>
      </c>
      <c r="B18" s="2" t="s">
        <v>14</v>
      </c>
      <c r="C18" t="s">
        <v>59</v>
      </c>
      <c r="D18" t="str">
        <f>TBLDatabase[[#This Row],[Athlete Name]]&amp;TBLDatabase[[#This Row],[Test Label]]</f>
        <v>Jack WesternTest 1</v>
      </c>
      <c r="E18" s="42" t="s">
        <v>142</v>
      </c>
      <c r="G18" s="2">
        <v>39.200000000000003</v>
      </c>
      <c r="H18" s="2">
        <v>3.47</v>
      </c>
      <c r="I18" s="2">
        <v>5.29</v>
      </c>
      <c r="J18" s="2">
        <v>18.5</v>
      </c>
      <c r="N18" s="7">
        <f t="shared" si="0"/>
        <v>0</v>
      </c>
    </row>
    <row r="19" spans="1:14">
      <c r="A19" s="1">
        <v>42880</v>
      </c>
      <c r="B19" s="2" t="s">
        <v>14</v>
      </c>
      <c r="C19" t="s">
        <v>60</v>
      </c>
      <c r="D19" t="str">
        <f>TBLDatabase[[#This Row],[Athlete Name]]&amp;TBLDatabase[[#This Row],[Test Label]]</f>
        <v>Owen CzerniakTest 1</v>
      </c>
      <c r="E19" s="42" t="s">
        <v>142</v>
      </c>
      <c r="G19" s="2">
        <v>41.9</v>
      </c>
      <c r="H19" s="2">
        <v>3.47</v>
      </c>
      <c r="I19" s="2">
        <v>5.32</v>
      </c>
      <c r="J19" s="2">
        <v>19</v>
      </c>
      <c r="N19" s="7">
        <f t="shared" si="0"/>
        <v>0</v>
      </c>
    </row>
    <row r="20" spans="1:14">
      <c r="A20" s="1">
        <v>42880</v>
      </c>
      <c r="B20" s="2" t="s">
        <v>14</v>
      </c>
      <c r="C20" t="s">
        <v>61</v>
      </c>
      <c r="D20" t="str">
        <f>TBLDatabase[[#This Row],[Athlete Name]]&amp;TBLDatabase[[#This Row],[Test Label]]</f>
        <v>Alex PalmerTest 1</v>
      </c>
      <c r="E20" s="42" t="s">
        <v>142</v>
      </c>
      <c r="G20" s="2">
        <v>43.6</v>
      </c>
      <c r="H20" s="2">
        <v>3.32</v>
      </c>
      <c r="I20" s="2">
        <v>5.41</v>
      </c>
      <c r="J20" s="2">
        <v>19</v>
      </c>
      <c r="N20" s="7">
        <f t="shared" si="0"/>
        <v>0</v>
      </c>
    </row>
    <row r="21" spans="1:14">
      <c r="A21" s="1">
        <v>42880</v>
      </c>
      <c r="B21" s="2" t="s">
        <v>14</v>
      </c>
      <c r="C21" t="s">
        <v>62</v>
      </c>
      <c r="D21" t="str">
        <f>TBLDatabase[[#This Row],[Athlete Name]]&amp;TBLDatabase[[#This Row],[Test Label]]</f>
        <v>Dan LloydTest 1</v>
      </c>
      <c r="E21" s="42" t="s">
        <v>142</v>
      </c>
      <c r="G21" s="2">
        <v>49.7</v>
      </c>
      <c r="H21" s="2">
        <v>3.33</v>
      </c>
      <c r="I21" s="3">
        <v>5.01</v>
      </c>
      <c r="J21" s="2">
        <v>18</v>
      </c>
      <c r="N21" s="7">
        <f t="shared" si="0"/>
        <v>0</v>
      </c>
    </row>
    <row r="22" spans="1:14">
      <c r="A22" s="1">
        <v>42880</v>
      </c>
      <c r="B22" s="2" t="s">
        <v>14</v>
      </c>
      <c r="C22" t="s">
        <v>63</v>
      </c>
      <c r="D22" t="str">
        <f>TBLDatabase[[#This Row],[Athlete Name]]&amp;TBLDatabase[[#This Row],[Test Label]]</f>
        <v>Reagan JonesTest 1</v>
      </c>
      <c r="E22" s="42" t="s">
        <v>142</v>
      </c>
      <c r="G22" s="2">
        <v>38.9</v>
      </c>
      <c r="H22" s="2">
        <v>3.55</v>
      </c>
      <c r="I22" s="2">
        <v>5.12</v>
      </c>
      <c r="J22" s="2">
        <v>16.5</v>
      </c>
      <c r="N22" s="7">
        <f t="shared" si="0"/>
        <v>0</v>
      </c>
    </row>
    <row r="23" spans="1:14">
      <c r="A23" s="1">
        <v>42880</v>
      </c>
      <c r="B23" s="2" t="s">
        <v>14</v>
      </c>
      <c r="C23" t="s">
        <v>64</v>
      </c>
      <c r="D23" t="str">
        <f>TBLDatabase[[#This Row],[Athlete Name]]&amp;TBLDatabase[[#This Row],[Test Label]]</f>
        <v>Steffan KnightTest 1</v>
      </c>
      <c r="E23" s="42" t="s">
        <v>142</v>
      </c>
      <c r="G23" s="2">
        <v>44.1</v>
      </c>
      <c r="H23" s="2">
        <v>3.36</v>
      </c>
      <c r="I23" s="2">
        <v>5.58</v>
      </c>
      <c r="J23" s="2">
        <v>18</v>
      </c>
      <c r="N23" s="7">
        <f t="shared" si="0"/>
        <v>0</v>
      </c>
    </row>
    <row r="24" spans="1:14">
      <c r="A24" s="1">
        <v>42880</v>
      </c>
      <c r="B24" s="2" t="s">
        <v>14</v>
      </c>
      <c r="C24" t="s">
        <v>65</v>
      </c>
      <c r="D24" t="str">
        <f>TBLDatabase[[#This Row],[Athlete Name]]&amp;TBLDatabase[[#This Row],[Test Label]]</f>
        <v>Kane EdwardsonTest 1</v>
      </c>
      <c r="E24" s="42" t="s">
        <v>142</v>
      </c>
      <c r="G24" s="2">
        <v>40.200000000000003</v>
      </c>
      <c r="H24" s="2">
        <v>3.27</v>
      </c>
      <c r="I24" s="2">
        <v>5.32</v>
      </c>
      <c r="J24" s="2">
        <v>16</v>
      </c>
      <c r="N24" s="7">
        <f t="shared" si="0"/>
        <v>0</v>
      </c>
    </row>
    <row r="25" spans="1:14">
      <c r="A25" s="1">
        <v>42880</v>
      </c>
      <c r="B25" s="2" t="s">
        <v>14</v>
      </c>
      <c r="C25" t="s">
        <v>66</v>
      </c>
      <c r="D25" t="str">
        <f>TBLDatabase[[#This Row],[Athlete Name]]&amp;TBLDatabase[[#This Row],[Test Label]]</f>
        <v>Jake HarperTest 1</v>
      </c>
      <c r="E25" s="42" t="s">
        <v>142</v>
      </c>
      <c r="G25" s="2">
        <v>34.1</v>
      </c>
      <c r="H25" s="2">
        <v>3.57</v>
      </c>
      <c r="I25" s="2">
        <v>6.05</v>
      </c>
      <c r="J25" s="2">
        <v>18.5</v>
      </c>
      <c r="N25" s="7">
        <f t="shared" si="0"/>
        <v>0</v>
      </c>
    </row>
    <row r="26" spans="1:14">
      <c r="A26" s="1">
        <v>42880</v>
      </c>
      <c r="B26" s="2" t="s">
        <v>14</v>
      </c>
      <c r="C26" t="s">
        <v>67</v>
      </c>
      <c r="D26" t="str">
        <f>TBLDatabase[[#This Row],[Athlete Name]]&amp;TBLDatabase[[#This Row],[Test Label]]</f>
        <v>Matty AtkinsonTest 1</v>
      </c>
      <c r="E26" s="42" t="s">
        <v>142</v>
      </c>
      <c r="G26" s="2">
        <v>36.799999999999997</v>
      </c>
      <c r="H26" s="2">
        <v>3.76</v>
      </c>
      <c r="I26" s="2">
        <v>5.64</v>
      </c>
      <c r="J26" s="2">
        <v>17.5</v>
      </c>
      <c r="N26" s="7">
        <f t="shared" si="0"/>
        <v>0</v>
      </c>
    </row>
    <row r="27" spans="1:14">
      <c r="A27" s="1">
        <v>42880</v>
      </c>
      <c r="B27" s="2" t="s">
        <v>14</v>
      </c>
      <c r="C27" t="s">
        <v>68</v>
      </c>
      <c r="D27" t="str">
        <f>TBLDatabase[[#This Row],[Athlete Name]]&amp;TBLDatabase[[#This Row],[Test Label]]</f>
        <v>Levi ParryTest 1</v>
      </c>
      <c r="E27" s="42" t="s">
        <v>142</v>
      </c>
      <c r="G27" s="2">
        <v>35.799999999999997</v>
      </c>
      <c r="H27" s="2">
        <v>3.58</v>
      </c>
      <c r="I27" s="2">
        <v>5.65</v>
      </c>
      <c r="J27" s="2">
        <v>15.5</v>
      </c>
      <c r="N27" s="7">
        <f t="shared" si="0"/>
        <v>0</v>
      </c>
    </row>
    <row r="28" spans="1:14">
      <c r="A28" s="1">
        <v>42880</v>
      </c>
      <c r="B28" s="2" t="s">
        <v>14</v>
      </c>
      <c r="C28" t="s">
        <v>74</v>
      </c>
      <c r="D28" t="str">
        <f>TBLDatabase[[#This Row],[Athlete Name]]&amp;TBLDatabase[[#This Row],[Test Label]]</f>
        <v>Owen HallmarkTest 1</v>
      </c>
      <c r="E28" s="42" t="s">
        <v>73</v>
      </c>
      <c r="G28" s="2">
        <v>53</v>
      </c>
      <c r="H28" s="2">
        <v>3.11</v>
      </c>
      <c r="I28" s="2">
        <v>5.0199999999999996</v>
      </c>
      <c r="J28" s="2">
        <v>19</v>
      </c>
      <c r="N28" s="7">
        <f t="shared" si="0"/>
        <v>0</v>
      </c>
    </row>
    <row r="29" spans="1:14">
      <c r="A29" s="1">
        <v>42880</v>
      </c>
      <c r="B29" s="2" t="s">
        <v>14</v>
      </c>
      <c r="C29" t="s">
        <v>75</v>
      </c>
      <c r="D29" t="str">
        <f>TBLDatabase[[#This Row],[Athlete Name]]&amp;TBLDatabase[[#This Row],[Test Label]]</f>
        <v>Marcus Connor-AstreosTest 1</v>
      </c>
      <c r="E29" s="42" t="s">
        <v>73</v>
      </c>
      <c r="G29" s="2">
        <v>52.2</v>
      </c>
      <c r="H29" s="2">
        <v>3.27</v>
      </c>
      <c r="I29" s="2">
        <v>5.45</v>
      </c>
      <c r="J29" s="2">
        <v>20.5</v>
      </c>
      <c r="N29" s="7">
        <f t="shared" si="0"/>
        <v>0</v>
      </c>
    </row>
    <row r="30" spans="1:14">
      <c r="A30" s="1">
        <v>42880</v>
      </c>
      <c r="B30" s="2" t="s">
        <v>14</v>
      </c>
      <c r="C30" t="s">
        <v>76</v>
      </c>
      <c r="D30" t="str">
        <f>TBLDatabase[[#This Row],[Athlete Name]]&amp;TBLDatabase[[#This Row],[Test Label]]</f>
        <v>Michael FollisTest 1</v>
      </c>
      <c r="E30" s="42" t="s">
        <v>73</v>
      </c>
      <c r="G30" s="2">
        <v>48</v>
      </c>
      <c r="H30" s="2">
        <v>3.26</v>
      </c>
      <c r="I30" s="2">
        <v>5.41</v>
      </c>
      <c r="J30" s="2">
        <v>18.5</v>
      </c>
      <c r="N30" s="7">
        <f t="shared" si="0"/>
        <v>0</v>
      </c>
    </row>
    <row r="31" spans="1:14">
      <c r="A31" s="1">
        <v>42880</v>
      </c>
      <c r="B31" s="2" t="s">
        <v>14</v>
      </c>
      <c r="C31" t="s">
        <v>77</v>
      </c>
      <c r="D31" t="str">
        <f>TBLDatabase[[#This Row],[Athlete Name]]&amp;TBLDatabase[[#This Row],[Test Label]]</f>
        <v>Joel GrayTest 1</v>
      </c>
      <c r="E31" s="42" t="s">
        <v>73</v>
      </c>
      <c r="G31" s="2">
        <v>48.1</v>
      </c>
      <c r="H31" s="2">
        <v>3.3</v>
      </c>
      <c r="I31" s="2">
        <v>5.13</v>
      </c>
      <c r="J31" s="2">
        <v>19.5</v>
      </c>
      <c r="N31" s="7">
        <f t="shared" si="0"/>
        <v>0</v>
      </c>
    </row>
    <row r="32" spans="1:14">
      <c r="A32" s="1">
        <v>42880</v>
      </c>
      <c r="B32" s="2" t="s">
        <v>14</v>
      </c>
      <c r="C32" t="s">
        <v>78</v>
      </c>
      <c r="D32" t="str">
        <f>TBLDatabase[[#This Row],[Athlete Name]]&amp;TBLDatabase[[#This Row],[Test Label]]</f>
        <v>Leo SumnerTest 1</v>
      </c>
      <c r="E32" s="42" t="s">
        <v>73</v>
      </c>
      <c r="G32" s="2">
        <v>45.7</v>
      </c>
      <c r="H32" s="2">
        <v>3.42</v>
      </c>
      <c r="I32" s="2">
        <v>5.36</v>
      </c>
      <c r="J32" s="2">
        <v>17</v>
      </c>
      <c r="N32" s="7">
        <f t="shared" si="0"/>
        <v>0</v>
      </c>
    </row>
    <row r="33" spans="1:14">
      <c r="A33" s="1">
        <v>42880</v>
      </c>
      <c r="B33" s="2" t="s">
        <v>14</v>
      </c>
      <c r="C33" t="s">
        <v>79</v>
      </c>
      <c r="D33" t="str">
        <f>TBLDatabase[[#This Row],[Athlete Name]]&amp;TBLDatabase[[#This Row],[Test Label]]</f>
        <v>Lee RodgersTest 1</v>
      </c>
      <c r="E33" s="42" t="s">
        <v>73</v>
      </c>
      <c r="G33" s="2">
        <v>40</v>
      </c>
      <c r="H33" s="2">
        <v>3.34</v>
      </c>
      <c r="I33" s="2">
        <v>5.29</v>
      </c>
      <c r="J33" s="2">
        <v>20</v>
      </c>
      <c r="N33" s="7">
        <f t="shared" si="0"/>
        <v>0</v>
      </c>
    </row>
    <row r="34" spans="1:14">
      <c r="A34" s="1">
        <v>42880</v>
      </c>
      <c r="B34" s="2" t="s">
        <v>14</v>
      </c>
      <c r="C34" t="s">
        <v>80</v>
      </c>
      <c r="D34" t="str">
        <f>TBLDatabase[[#This Row],[Athlete Name]]&amp;TBLDatabase[[#This Row],[Test Label]]</f>
        <v>Lewis HopwoodTest 1</v>
      </c>
      <c r="E34" s="42" t="s">
        <v>73</v>
      </c>
      <c r="G34" s="2">
        <v>40.799999999999997</v>
      </c>
      <c r="H34" s="2">
        <v>3.31</v>
      </c>
      <c r="I34" s="2">
        <v>5.31</v>
      </c>
      <c r="J34" s="2">
        <v>19</v>
      </c>
      <c r="N34" s="7">
        <f t="shared" si="0"/>
        <v>0</v>
      </c>
    </row>
    <row r="35" spans="1:14">
      <c r="A35" s="1">
        <v>42880</v>
      </c>
      <c r="B35" s="2" t="s">
        <v>14</v>
      </c>
      <c r="C35" t="s">
        <v>81</v>
      </c>
      <c r="D35" t="str">
        <f>TBLDatabase[[#This Row],[Athlete Name]]&amp;TBLDatabase[[#This Row],[Test Label]]</f>
        <v>Nathen JonesTest 1</v>
      </c>
      <c r="E35" s="42" t="s">
        <v>73</v>
      </c>
      <c r="G35" s="2">
        <v>38.799999999999997</v>
      </c>
      <c r="H35" s="2">
        <v>3.34</v>
      </c>
      <c r="I35" s="2">
        <v>5.3</v>
      </c>
      <c r="J35" s="2">
        <v>19.5</v>
      </c>
      <c r="N35" s="7">
        <f t="shared" si="0"/>
        <v>0</v>
      </c>
    </row>
    <row r="36" spans="1:14">
      <c r="A36" s="1">
        <v>42880</v>
      </c>
      <c r="B36" s="2" t="s">
        <v>14</v>
      </c>
      <c r="C36" t="s">
        <v>82</v>
      </c>
      <c r="D36" t="str">
        <f>TBLDatabase[[#This Row],[Athlete Name]]&amp;TBLDatabase[[#This Row],[Test Label]]</f>
        <v>James WorthingtonTest 1</v>
      </c>
      <c r="E36" s="42" t="s">
        <v>73</v>
      </c>
      <c r="G36" s="2">
        <v>46.8</v>
      </c>
      <c r="H36" s="2">
        <v>3</v>
      </c>
      <c r="I36" s="3">
        <v>5.07</v>
      </c>
      <c r="J36" s="2">
        <v>21</v>
      </c>
      <c r="N36" s="7">
        <f t="shared" si="0"/>
        <v>0</v>
      </c>
    </row>
    <row r="37" spans="1:14">
      <c r="A37" s="1">
        <v>42880</v>
      </c>
      <c r="B37" s="2" t="s">
        <v>14</v>
      </c>
      <c r="C37" t="s">
        <v>83</v>
      </c>
      <c r="D37" t="str">
        <f>TBLDatabase[[#This Row],[Athlete Name]]&amp;TBLDatabase[[#This Row],[Test Label]]</f>
        <v>Elliot EvansTest 1</v>
      </c>
      <c r="E37" s="42" t="s">
        <v>73</v>
      </c>
      <c r="G37" s="2">
        <v>43.9</v>
      </c>
      <c r="H37" s="2">
        <v>3.35</v>
      </c>
      <c r="I37" s="2">
        <v>5.29</v>
      </c>
      <c r="J37" s="2">
        <v>19.5</v>
      </c>
      <c r="N37" s="7">
        <f t="shared" si="0"/>
        <v>0</v>
      </c>
    </row>
    <row r="38" spans="1:14">
      <c r="A38" s="1">
        <v>42880</v>
      </c>
      <c r="B38" s="2" t="s">
        <v>14</v>
      </c>
      <c r="C38" t="s">
        <v>85</v>
      </c>
      <c r="D38" t="str">
        <f>TBLDatabase[[#This Row],[Athlete Name]]&amp;TBLDatabase[[#This Row],[Test Label]]</f>
        <v>Morley R ??Test 1</v>
      </c>
      <c r="E38" s="42" t="s">
        <v>84</v>
      </c>
      <c r="G38" s="2">
        <v>42.5</v>
      </c>
      <c r="H38" s="2">
        <v>3.72</v>
      </c>
      <c r="I38" s="2">
        <v>5.61</v>
      </c>
      <c r="J38" s="2">
        <v>16.5</v>
      </c>
      <c r="N38" s="7">
        <f t="shared" si="0"/>
        <v>0</v>
      </c>
    </row>
    <row r="39" spans="1:14">
      <c r="A39" s="1">
        <v>42880</v>
      </c>
      <c r="B39" s="2" t="s">
        <v>14</v>
      </c>
      <c r="C39" t="s">
        <v>86</v>
      </c>
      <c r="D39" t="str">
        <f>TBLDatabase[[#This Row],[Athlete Name]]&amp;TBLDatabase[[#This Row],[Test Label]]</f>
        <v>Matty DewhurstTest 1</v>
      </c>
      <c r="E39" s="42" t="s">
        <v>84</v>
      </c>
      <c r="G39" s="2">
        <v>35.299999999999997</v>
      </c>
      <c r="H39" s="2">
        <v>3.58</v>
      </c>
      <c r="I39" s="2">
        <v>5.22</v>
      </c>
      <c r="J39" s="2">
        <v>17</v>
      </c>
      <c r="N39" s="7">
        <f t="shared" si="0"/>
        <v>0</v>
      </c>
    </row>
    <row r="40" spans="1:14">
      <c r="A40" s="1">
        <v>42880</v>
      </c>
      <c r="B40" s="2" t="s">
        <v>14</v>
      </c>
      <c r="C40" t="s">
        <v>87</v>
      </c>
      <c r="D40" t="str">
        <f>TBLDatabase[[#This Row],[Athlete Name]]&amp;TBLDatabase[[#This Row],[Test Label]]</f>
        <v>Ethan HansonTest 1</v>
      </c>
      <c r="E40" s="42" t="s">
        <v>84</v>
      </c>
      <c r="G40" s="2">
        <v>36.200000000000003</v>
      </c>
      <c r="H40" s="2">
        <v>3.85</v>
      </c>
      <c r="I40" s="2">
        <v>5.87</v>
      </c>
      <c r="J40" s="2">
        <v>16</v>
      </c>
      <c r="N40" s="7">
        <f t="shared" si="0"/>
        <v>0</v>
      </c>
    </row>
    <row r="41" spans="1:14">
      <c r="A41" s="1">
        <v>42880</v>
      </c>
      <c r="B41" s="2" t="s">
        <v>14</v>
      </c>
      <c r="C41" t="s">
        <v>98</v>
      </c>
      <c r="D41" t="str">
        <f>TBLDatabase[[#This Row],[Athlete Name]]&amp;TBLDatabase[[#This Row],[Test Label]]</f>
        <v>Ben FTest 1</v>
      </c>
      <c r="E41" s="42" t="s">
        <v>84</v>
      </c>
      <c r="G41" s="2">
        <v>41.6</v>
      </c>
      <c r="H41" s="2">
        <v>3.58</v>
      </c>
      <c r="I41" s="2">
        <v>5.3</v>
      </c>
      <c r="J41" s="2">
        <v>17</v>
      </c>
      <c r="N41" s="7">
        <f t="shared" si="0"/>
        <v>0</v>
      </c>
    </row>
    <row r="42" spans="1:14">
      <c r="A42" s="1">
        <v>42880</v>
      </c>
      <c r="B42" s="2" t="s">
        <v>14</v>
      </c>
      <c r="C42" t="s">
        <v>88</v>
      </c>
      <c r="D42" t="str">
        <f>TBLDatabase[[#This Row],[Athlete Name]]&amp;TBLDatabase[[#This Row],[Test Label]]</f>
        <v>Jack WTest 1</v>
      </c>
      <c r="E42" s="42" t="s">
        <v>84</v>
      </c>
      <c r="G42" s="2">
        <v>38</v>
      </c>
      <c r="H42" s="2">
        <v>3.76</v>
      </c>
      <c r="I42" s="2">
        <v>5.73</v>
      </c>
      <c r="J42" s="2">
        <v>16</v>
      </c>
      <c r="N42" s="7">
        <f t="shared" si="0"/>
        <v>0</v>
      </c>
    </row>
    <row r="43" spans="1:14">
      <c r="A43" s="1">
        <v>42880</v>
      </c>
      <c r="B43" s="2" t="s">
        <v>14</v>
      </c>
      <c r="C43" t="s">
        <v>89</v>
      </c>
      <c r="D43" t="str">
        <f>TBLDatabase[[#This Row],[Athlete Name]]&amp;TBLDatabase[[#This Row],[Test Label]]</f>
        <v>Eaffi ETest 1</v>
      </c>
      <c r="E43" s="42" t="s">
        <v>84</v>
      </c>
      <c r="G43" s="2">
        <v>41.9</v>
      </c>
      <c r="H43" s="2">
        <v>3.09</v>
      </c>
      <c r="I43" s="2">
        <v>5.32</v>
      </c>
      <c r="J43" s="2">
        <v>16.5</v>
      </c>
      <c r="N43" s="7">
        <f t="shared" si="0"/>
        <v>0</v>
      </c>
    </row>
    <row r="44" spans="1:14">
      <c r="A44" s="1">
        <v>42880</v>
      </c>
      <c r="B44" s="2" t="s">
        <v>14</v>
      </c>
      <c r="C44" t="s">
        <v>90</v>
      </c>
      <c r="D44" t="str">
        <f>TBLDatabase[[#This Row],[Athlete Name]]&amp;TBLDatabase[[#This Row],[Test Label]]</f>
        <v>Will NTest 1</v>
      </c>
      <c r="E44" s="42" t="s">
        <v>84</v>
      </c>
      <c r="G44" s="2">
        <v>38.5</v>
      </c>
      <c r="H44" s="2">
        <v>3.52</v>
      </c>
      <c r="I44" s="2">
        <v>5.48</v>
      </c>
      <c r="J44" s="2">
        <v>19</v>
      </c>
      <c r="N44" s="7">
        <f t="shared" si="0"/>
        <v>0</v>
      </c>
    </row>
    <row r="45" spans="1:14">
      <c r="A45" s="1">
        <v>42880</v>
      </c>
      <c r="B45" s="2" t="s">
        <v>14</v>
      </c>
      <c r="C45" t="s">
        <v>91</v>
      </c>
      <c r="D45" s="20" t="str">
        <f>TBLDatabase[[#This Row],[Athlete Name]]&amp;TBLDatabase[[#This Row],[Test Label]]</f>
        <v>Jay BellTest 1</v>
      </c>
      <c r="E45" s="42" t="s">
        <v>84</v>
      </c>
      <c r="G45" s="2">
        <v>49.8</v>
      </c>
      <c r="H45" s="2">
        <v>3.43</v>
      </c>
      <c r="I45" s="2">
        <v>5.58</v>
      </c>
      <c r="J45" s="2">
        <v>16</v>
      </c>
      <c r="N45" s="7">
        <f t="shared" ref="N45:N51" si="1">L45/G45</f>
        <v>0</v>
      </c>
    </row>
    <row r="46" spans="1:14">
      <c r="A46" s="1">
        <v>42880</v>
      </c>
      <c r="B46" s="2" t="s">
        <v>14</v>
      </c>
      <c r="C46" t="s">
        <v>92</v>
      </c>
      <c r="D46" s="20" t="str">
        <f>TBLDatabase[[#This Row],[Athlete Name]]&amp;TBLDatabase[[#This Row],[Test Label]]</f>
        <v>Tom NTest 1</v>
      </c>
      <c r="E46" s="42" t="s">
        <v>84</v>
      </c>
      <c r="G46" s="2">
        <v>45</v>
      </c>
      <c r="H46" s="2">
        <v>3.65</v>
      </c>
      <c r="I46" s="2">
        <v>5.32</v>
      </c>
      <c r="J46" s="2">
        <v>16.5</v>
      </c>
      <c r="N46" s="7">
        <f t="shared" si="1"/>
        <v>0</v>
      </c>
    </row>
    <row r="47" spans="1:14">
      <c r="A47" s="1">
        <v>42880</v>
      </c>
      <c r="B47" s="2" t="s">
        <v>14</v>
      </c>
      <c r="C47" t="s">
        <v>93</v>
      </c>
      <c r="D47" s="20" t="str">
        <f>TBLDatabase[[#This Row],[Athlete Name]]&amp;TBLDatabase[[#This Row],[Test Label]]</f>
        <v>Cameron EllisTest 1</v>
      </c>
      <c r="E47" s="42" t="s">
        <v>84</v>
      </c>
      <c r="G47" s="2">
        <v>32.5</v>
      </c>
      <c r="H47" s="2">
        <v>3.79</v>
      </c>
      <c r="I47" s="2">
        <v>6.13</v>
      </c>
      <c r="J47" s="2">
        <v>14</v>
      </c>
      <c r="N47" s="7">
        <f t="shared" si="1"/>
        <v>0</v>
      </c>
    </row>
    <row r="48" spans="1:14">
      <c r="A48" s="1">
        <v>42880</v>
      </c>
      <c r="B48" s="2" t="s">
        <v>14</v>
      </c>
      <c r="C48" t="s">
        <v>94</v>
      </c>
      <c r="D48" s="20" t="str">
        <f>TBLDatabase[[#This Row],[Athlete Name]]&amp;TBLDatabase[[#This Row],[Test Label]]</f>
        <v>Lucas JonesTest 1</v>
      </c>
      <c r="E48" s="42" t="s">
        <v>84</v>
      </c>
      <c r="G48" s="2">
        <v>39.1</v>
      </c>
      <c r="H48" s="2">
        <v>3.7</v>
      </c>
      <c r="I48" s="2">
        <v>5.46</v>
      </c>
      <c r="J48" s="2">
        <v>16.5</v>
      </c>
      <c r="N48" s="7">
        <f t="shared" si="1"/>
        <v>0</v>
      </c>
    </row>
    <row r="49" spans="1:14">
      <c r="A49" s="1">
        <v>42880</v>
      </c>
      <c r="B49" s="2" t="s">
        <v>14</v>
      </c>
      <c r="C49" t="s">
        <v>97</v>
      </c>
      <c r="D49" s="20" t="str">
        <f>TBLDatabase[[#This Row],[Athlete Name]]&amp;TBLDatabase[[#This Row],[Test Label]]</f>
        <v>Leon BennettTest 1</v>
      </c>
      <c r="E49" s="42" t="s">
        <v>84</v>
      </c>
      <c r="G49" s="2">
        <v>36.6</v>
      </c>
      <c r="H49" s="2">
        <v>3.87</v>
      </c>
      <c r="I49" s="2">
        <v>5.74</v>
      </c>
      <c r="J49" s="2">
        <v>16</v>
      </c>
      <c r="N49" s="7">
        <f t="shared" si="1"/>
        <v>0</v>
      </c>
    </row>
    <row r="50" spans="1:14">
      <c r="A50" s="1">
        <v>42880</v>
      </c>
      <c r="B50" s="2" t="s">
        <v>14</v>
      </c>
      <c r="C50" t="s">
        <v>95</v>
      </c>
      <c r="D50" s="40" t="str">
        <f>TBLDatabase[[#This Row],[Athlete Name]]&amp;TBLDatabase[[#This Row],[Test Label]]</f>
        <v>Jay MountainTest 1</v>
      </c>
      <c r="E50" s="42" t="s">
        <v>84</v>
      </c>
      <c r="F50" s="39"/>
      <c r="G50" s="38">
        <v>40</v>
      </c>
      <c r="H50" s="38">
        <v>3.59</v>
      </c>
      <c r="I50" s="38">
        <v>5.32</v>
      </c>
      <c r="J50" s="38">
        <v>16.5</v>
      </c>
      <c r="K50" s="38"/>
      <c r="L50" s="38"/>
      <c r="M50" s="38"/>
      <c r="N50" s="41">
        <f t="shared" si="1"/>
        <v>0</v>
      </c>
    </row>
    <row r="51" spans="1:14">
      <c r="A51" s="1">
        <v>42880</v>
      </c>
      <c r="B51" s="2" t="s">
        <v>14</v>
      </c>
      <c r="C51" t="s">
        <v>96</v>
      </c>
      <c r="D51" s="40" t="str">
        <f>TBLDatabase[[#This Row],[Athlete Name]]&amp;TBLDatabase[[#This Row],[Test Label]]</f>
        <v>Ben Hes..Test 1</v>
      </c>
      <c r="E51" s="42" t="s">
        <v>84</v>
      </c>
      <c r="F51" s="39"/>
      <c r="G51" s="38">
        <v>34.5</v>
      </c>
      <c r="H51" s="38">
        <v>3.81</v>
      </c>
      <c r="I51" s="38">
        <v>5.82</v>
      </c>
      <c r="J51" s="38">
        <v>14</v>
      </c>
      <c r="K51" s="38"/>
      <c r="L51" s="38"/>
      <c r="M51" s="38"/>
      <c r="N51" s="41">
        <f t="shared" si="1"/>
        <v>0</v>
      </c>
    </row>
    <row r="52" spans="1:14">
      <c r="A52" s="1">
        <v>42880</v>
      </c>
      <c r="B52" s="2" t="s">
        <v>14</v>
      </c>
      <c r="C52" s="39" t="s">
        <v>100</v>
      </c>
      <c r="D52" s="40" t="str">
        <f>TBLDatabase[[#This Row],[Athlete Name]]&amp;TBLDatabase[[#This Row],[Test Label]]</f>
        <v>Ben OnTest 1</v>
      </c>
      <c r="E52" s="43" t="s">
        <v>116</v>
      </c>
      <c r="F52" s="39"/>
      <c r="G52" s="38">
        <v>46.3</v>
      </c>
      <c r="H52" s="38">
        <v>3.42</v>
      </c>
      <c r="I52" s="38">
        <v>5.36</v>
      </c>
      <c r="J52" s="38">
        <v>18.5</v>
      </c>
      <c r="K52" s="38"/>
      <c r="L52" s="38"/>
      <c r="M52" s="38"/>
      <c r="N52" s="41">
        <f t="shared" ref="N52:N95" si="2">L52/G52</f>
        <v>0</v>
      </c>
    </row>
    <row r="53" spans="1:14">
      <c r="A53" s="1">
        <v>42880</v>
      </c>
      <c r="B53" s="2" t="s">
        <v>14</v>
      </c>
      <c r="C53" t="s">
        <v>101</v>
      </c>
      <c r="D53" s="20" t="str">
        <f>TBLDatabase[[#This Row],[Athlete Name]]&amp;TBLDatabase[[#This Row],[Test Label]]</f>
        <v>OliverTest 1</v>
      </c>
      <c r="E53" s="43" t="s">
        <v>116</v>
      </c>
      <c r="G53" s="2">
        <v>48.7</v>
      </c>
      <c r="H53" s="2">
        <v>3.23</v>
      </c>
      <c r="I53" s="2">
        <v>5.33</v>
      </c>
      <c r="J53" s="2">
        <v>19.5</v>
      </c>
      <c r="N53" s="7">
        <f t="shared" si="2"/>
        <v>0</v>
      </c>
    </row>
    <row r="54" spans="1:14">
      <c r="A54" s="1">
        <v>42880</v>
      </c>
      <c r="B54" s="2" t="s">
        <v>14</v>
      </c>
      <c r="C54" t="s">
        <v>102</v>
      </c>
      <c r="D54" s="20" t="str">
        <f>TBLDatabase[[#This Row],[Athlete Name]]&amp;TBLDatabase[[#This Row],[Test Label]]</f>
        <v>Ben CTest 1</v>
      </c>
      <c r="E54" s="43" t="s">
        <v>116</v>
      </c>
      <c r="G54" s="2">
        <v>52.5</v>
      </c>
      <c r="H54" s="2">
        <v>3.37</v>
      </c>
      <c r="I54" s="2">
        <v>4.9400000000000004</v>
      </c>
      <c r="J54" s="2">
        <v>17.5</v>
      </c>
      <c r="N54" s="7">
        <f t="shared" si="2"/>
        <v>0</v>
      </c>
    </row>
    <row r="55" spans="1:14">
      <c r="A55" s="1">
        <v>42880</v>
      </c>
      <c r="B55" s="2" t="s">
        <v>14</v>
      </c>
      <c r="C55" t="s">
        <v>103</v>
      </c>
      <c r="D55" s="20" t="str">
        <f>TBLDatabase[[#This Row],[Athlete Name]]&amp;TBLDatabase[[#This Row],[Test Label]]</f>
        <v>HarrisonTest 1</v>
      </c>
      <c r="E55" s="43" t="s">
        <v>116</v>
      </c>
      <c r="G55" s="2">
        <v>50</v>
      </c>
      <c r="H55" s="2">
        <v>3.54</v>
      </c>
      <c r="I55" s="2">
        <v>5.19</v>
      </c>
      <c r="J55" s="2">
        <v>18</v>
      </c>
      <c r="N55" s="7">
        <f t="shared" si="2"/>
        <v>0</v>
      </c>
    </row>
    <row r="56" spans="1:14">
      <c r="A56" s="1">
        <v>42880</v>
      </c>
      <c r="B56" s="2" t="s">
        <v>14</v>
      </c>
      <c r="C56" t="s">
        <v>104</v>
      </c>
      <c r="D56" s="20" t="str">
        <f>TBLDatabase[[#This Row],[Athlete Name]]&amp;TBLDatabase[[#This Row],[Test Label]]</f>
        <v>Jack JTest 1</v>
      </c>
      <c r="E56" s="43" t="s">
        <v>116</v>
      </c>
      <c r="G56" s="2">
        <v>43.5</v>
      </c>
      <c r="H56" s="2">
        <v>3.46</v>
      </c>
      <c r="I56" s="2">
        <v>5.7</v>
      </c>
      <c r="J56" s="2">
        <v>17</v>
      </c>
      <c r="N56" s="7">
        <f t="shared" si="2"/>
        <v>0</v>
      </c>
    </row>
    <row r="57" spans="1:14">
      <c r="A57" s="1">
        <v>42880</v>
      </c>
      <c r="B57" s="2" t="s">
        <v>14</v>
      </c>
      <c r="C57" t="s">
        <v>105</v>
      </c>
      <c r="D57" s="20" t="str">
        <f>TBLDatabase[[#This Row],[Athlete Name]]&amp;TBLDatabase[[#This Row],[Test Label]]</f>
        <v>HarryTest 1</v>
      </c>
      <c r="E57" s="43" t="s">
        <v>116</v>
      </c>
      <c r="G57" s="2">
        <v>41</v>
      </c>
      <c r="H57" s="2">
        <v>3.36</v>
      </c>
      <c r="I57" s="2">
        <v>5.39</v>
      </c>
      <c r="J57" s="2">
        <v>19.5</v>
      </c>
      <c r="N57" s="7">
        <f t="shared" si="2"/>
        <v>0</v>
      </c>
    </row>
    <row r="58" spans="1:14">
      <c r="A58" s="1">
        <v>42880</v>
      </c>
      <c r="B58" s="2" t="s">
        <v>14</v>
      </c>
      <c r="C58" t="s">
        <v>106</v>
      </c>
      <c r="D58" s="20" t="str">
        <f>TBLDatabase[[#This Row],[Athlete Name]]&amp;TBLDatabase[[#This Row],[Test Label]]</f>
        <v>JamesTest 1</v>
      </c>
      <c r="E58" s="43" t="s">
        <v>116</v>
      </c>
      <c r="G58" s="2">
        <v>52.8</v>
      </c>
      <c r="H58" s="2">
        <v>3.24</v>
      </c>
      <c r="I58" s="2">
        <v>5.27</v>
      </c>
      <c r="J58" s="2">
        <v>18.5</v>
      </c>
      <c r="N58" s="7">
        <f t="shared" si="2"/>
        <v>0</v>
      </c>
    </row>
    <row r="59" spans="1:14">
      <c r="A59" s="1">
        <v>42880</v>
      </c>
      <c r="B59" s="2" t="s">
        <v>14</v>
      </c>
      <c r="C59" t="s">
        <v>107</v>
      </c>
      <c r="D59" s="20" t="str">
        <f>TBLDatabase[[#This Row],[Athlete Name]]&amp;TBLDatabase[[#This Row],[Test Label]]</f>
        <v>CharlieTest 1</v>
      </c>
      <c r="E59" s="43" t="s">
        <v>116</v>
      </c>
      <c r="G59" s="2">
        <v>49</v>
      </c>
      <c r="H59" s="2">
        <v>3.32</v>
      </c>
      <c r="I59" s="2">
        <v>4.99</v>
      </c>
      <c r="J59" s="2">
        <v>19</v>
      </c>
      <c r="N59" s="7">
        <f t="shared" si="2"/>
        <v>0</v>
      </c>
    </row>
    <row r="60" spans="1:14">
      <c r="A60" s="1">
        <v>42880</v>
      </c>
      <c r="B60" s="2" t="s">
        <v>14</v>
      </c>
      <c r="C60" t="s">
        <v>108</v>
      </c>
      <c r="D60" s="20" t="str">
        <f>TBLDatabase[[#This Row],[Athlete Name]]&amp;TBLDatabase[[#This Row],[Test Label]]</f>
        <v>ZacTest 1</v>
      </c>
      <c r="E60" s="43" t="s">
        <v>116</v>
      </c>
      <c r="G60" s="2">
        <v>48</v>
      </c>
      <c r="H60" s="2">
        <v>3.31</v>
      </c>
      <c r="I60" s="2">
        <v>5.39</v>
      </c>
      <c r="J60" s="2">
        <v>18.5</v>
      </c>
      <c r="N60" s="7">
        <f t="shared" si="2"/>
        <v>0</v>
      </c>
    </row>
    <row r="61" spans="1:14">
      <c r="A61" s="1">
        <v>42880</v>
      </c>
      <c r="B61" s="2" t="s">
        <v>14</v>
      </c>
      <c r="C61" t="s">
        <v>109</v>
      </c>
      <c r="D61" s="20" t="str">
        <f>TBLDatabase[[#This Row],[Athlete Name]]&amp;TBLDatabase[[#This Row],[Test Label]]</f>
        <v>EthanTest 1</v>
      </c>
      <c r="E61" s="43" t="s">
        <v>116</v>
      </c>
      <c r="G61" s="2">
        <v>51.1</v>
      </c>
      <c r="H61" s="2">
        <v>3.18</v>
      </c>
      <c r="I61" s="2">
        <v>5.27</v>
      </c>
      <c r="J61" s="2">
        <v>18.5</v>
      </c>
      <c r="N61" s="7">
        <f t="shared" si="2"/>
        <v>0</v>
      </c>
    </row>
    <row r="62" spans="1:14">
      <c r="A62" s="1">
        <v>42880</v>
      </c>
      <c r="B62" s="2" t="s">
        <v>14</v>
      </c>
      <c r="C62" t="s">
        <v>110</v>
      </c>
      <c r="D62" s="20" t="str">
        <f>TBLDatabase[[#This Row],[Athlete Name]]&amp;TBLDatabase[[#This Row],[Test Label]]</f>
        <v>Adam PTest 1</v>
      </c>
      <c r="E62" s="43" t="s">
        <v>116</v>
      </c>
      <c r="G62" s="2">
        <v>44.4</v>
      </c>
      <c r="H62" s="2">
        <v>3.13</v>
      </c>
      <c r="I62" s="2">
        <v>5.27</v>
      </c>
      <c r="J62" s="2">
        <v>19.5</v>
      </c>
      <c r="N62" s="7">
        <f t="shared" si="2"/>
        <v>0</v>
      </c>
    </row>
    <row r="63" spans="1:14">
      <c r="A63" s="1">
        <v>42880</v>
      </c>
      <c r="B63" s="2" t="s">
        <v>14</v>
      </c>
      <c r="C63" t="s">
        <v>111</v>
      </c>
      <c r="D63" s="20" t="str">
        <f>TBLDatabase[[#This Row],[Athlete Name]]&amp;TBLDatabase[[#This Row],[Test Label]]</f>
        <v>SamTest 1</v>
      </c>
      <c r="E63" s="43" t="s">
        <v>116</v>
      </c>
      <c r="G63" s="2">
        <v>46.6</v>
      </c>
      <c r="H63" s="2">
        <v>3.49</v>
      </c>
      <c r="I63" s="2">
        <v>5.3</v>
      </c>
      <c r="J63" s="2">
        <v>19</v>
      </c>
      <c r="N63" s="7">
        <f t="shared" si="2"/>
        <v>0</v>
      </c>
    </row>
    <row r="64" spans="1:14">
      <c r="A64" s="1">
        <v>42880</v>
      </c>
      <c r="B64" s="2" t="s">
        <v>14</v>
      </c>
      <c r="C64" t="s">
        <v>112</v>
      </c>
      <c r="D64" s="20" t="str">
        <f>TBLDatabase[[#This Row],[Athlete Name]]&amp;TBLDatabase[[#This Row],[Test Label]]</f>
        <v>FinleyTest 1</v>
      </c>
      <c r="E64" s="43" t="s">
        <v>116</v>
      </c>
      <c r="G64" s="2">
        <v>42.3</v>
      </c>
      <c r="H64" s="2">
        <v>3.61</v>
      </c>
      <c r="I64" s="2">
        <v>5.8</v>
      </c>
      <c r="J64" s="2">
        <v>18.5</v>
      </c>
      <c r="N64" s="7">
        <f t="shared" si="2"/>
        <v>0</v>
      </c>
    </row>
    <row r="65" spans="1:14">
      <c r="A65" s="1">
        <v>42880</v>
      </c>
      <c r="B65" s="2" t="s">
        <v>14</v>
      </c>
      <c r="C65" t="s">
        <v>113</v>
      </c>
      <c r="D65" s="20" t="str">
        <f>TBLDatabase[[#This Row],[Athlete Name]]&amp;TBLDatabase[[#This Row],[Test Label]]</f>
        <v>MackenzieTest 1</v>
      </c>
      <c r="E65" s="43" t="s">
        <v>116</v>
      </c>
      <c r="G65" s="2">
        <v>44.4</v>
      </c>
      <c r="H65" s="2">
        <v>3.43</v>
      </c>
      <c r="I65" s="2">
        <v>5.55</v>
      </c>
      <c r="J65" s="2">
        <v>18.5</v>
      </c>
      <c r="N65" s="7">
        <f t="shared" si="2"/>
        <v>0</v>
      </c>
    </row>
    <row r="66" spans="1:14">
      <c r="A66" s="1">
        <v>42880</v>
      </c>
      <c r="B66" s="2" t="s">
        <v>14</v>
      </c>
      <c r="C66" s="39" t="s">
        <v>114</v>
      </c>
      <c r="D66" s="40" t="str">
        <f>TBLDatabase[[#This Row],[Athlete Name]]&amp;TBLDatabase[[#This Row],[Test Label]]</f>
        <v>SunnyTest 1</v>
      </c>
      <c r="E66" s="43" t="s">
        <v>116</v>
      </c>
      <c r="F66" s="39"/>
      <c r="G66" s="38">
        <v>38.1</v>
      </c>
      <c r="H66" s="38">
        <v>3.58</v>
      </c>
      <c r="I66" s="38">
        <v>5.88</v>
      </c>
      <c r="J66" s="2">
        <v>18.5</v>
      </c>
      <c r="K66" s="38"/>
      <c r="L66" s="38"/>
      <c r="M66" s="38"/>
      <c r="N66" s="41">
        <f t="shared" si="2"/>
        <v>0</v>
      </c>
    </row>
    <row r="67" spans="1:14">
      <c r="A67" s="1">
        <v>42880</v>
      </c>
      <c r="B67" s="2" t="s">
        <v>14</v>
      </c>
      <c r="C67" s="39" t="s">
        <v>115</v>
      </c>
      <c r="D67" s="40" t="str">
        <f>TBLDatabase[[#This Row],[Athlete Name]]&amp;TBLDatabase[[#This Row],[Test Label]]</f>
        <v>LukeTest 1</v>
      </c>
      <c r="E67" s="43" t="s">
        <v>116</v>
      </c>
      <c r="F67" s="39"/>
      <c r="G67" s="38">
        <v>37.299999999999997</v>
      </c>
      <c r="H67" s="38">
        <v>3.55</v>
      </c>
      <c r="I67" s="38">
        <v>5.97</v>
      </c>
      <c r="J67" s="38">
        <v>17.5</v>
      </c>
      <c r="K67" s="38"/>
      <c r="L67" s="38"/>
      <c r="M67" s="38"/>
      <c r="N67" s="41">
        <f t="shared" si="2"/>
        <v>0</v>
      </c>
    </row>
    <row r="68" spans="1:14">
      <c r="A68" s="1">
        <v>42880</v>
      </c>
      <c r="B68" s="2" t="s">
        <v>14</v>
      </c>
      <c r="C68" s="39" t="s">
        <v>118</v>
      </c>
      <c r="D68" s="40" t="str">
        <f>TBLDatabase[[#This Row],[Athlete Name]]&amp;TBLDatabase[[#This Row],[Test Label]]</f>
        <v>SwinoTest 1</v>
      </c>
      <c r="E68" s="43" t="s">
        <v>117</v>
      </c>
      <c r="F68" s="39"/>
      <c r="G68" s="38">
        <v>47.8</v>
      </c>
      <c r="H68" s="38">
        <v>3.21</v>
      </c>
      <c r="I68" s="38">
        <v>4.95</v>
      </c>
      <c r="J68" s="38">
        <v>18.5</v>
      </c>
      <c r="K68" s="38"/>
      <c r="L68" s="38"/>
      <c r="M68" s="38"/>
      <c r="N68" s="41">
        <f t="shared" si="2"/>
        <v>0</v>
      </c>
    </row>
    <row r="69" spans="1:14">
      <c r="A69" s="1">
        <v>42880</v>
      </c>
      <c r="B69" s="2" t="s">
        <v>14</v>
      </c>
      <c r="C69" s="39" t="s">
        <v>107</v>
      </c>
      <c r="D69" s="40" t="str">
        <f>TBLDatabase[[#This Row],[Athlete Name]]&amp;TBLDatabase[[#This Row],[Test Label]]</f>
        <v>CharlieTest 1</v>
      </c>
      <c r="E69" s="43" t="s">
        <v>117</v>
      </c>
      <c r="F69" s="39"/>
      <c r="G69" s="38">
        <v>48</v>
      </c>
      <c r="H69" s="38">
        <v>3.23</v>
      </c>
      <c r="I69" s="38">
        <v>5.05</v>
      </c>
      <c r="J69" s="38">
        <v>18.5</v>
      </c>
      <c r="K69" s="38"/>
      <c r="L69" s="38"/>
      <c r="M69" s="38"/>
      <c r="N69" s="41">
        <f t="shared" si="2"/>
        <v>0</v>
      </c>
    </row>
    <row r="70" spans="1:14">
      <c r="A70" s="1">
        <v>42880</v>
      </c>
      <c r="B70" s="2" t="s">
        <v>14</v>
      </c>
      <c r="C70" s="39" t="s">
        <v>119</v>
      </c>
      <c r="D70" s="40" t="str">
        <f>TBLDatabase[[#This Row],[Athlete Name]]&amp;TBLDatabase[[#This Row],[Test Label]]</f>
        <v>Jack HTest 1</v>
      </c>
      <c r="E70" s="43" t="s">
        <v>117</v>
      </c>
      <c r="F70" s="39"/>
      <c r="G70" s="38">
        <v>63</v>
      </c>
      <c r="H70" s="38">
        <v>3.06</v>
      </c>
      <c r="I70" s="38">
        <v>4.78</v>
      </c>
      <c r="J70" s="38">
        <v>19.5</v>
      </c>
      <c r="K70" s="38"/>
      <c r="L70" s="38"/>
      <c r="M70" s="38"/>
      <c r="N70" s="41">
        <f t="shared" si="2"/>
        <v>0</v>
      </c>
    </row>
    <row r="71" spans="1:14">
      <c r="A71" s="1">
        <v>42880</v>
      </c>
      <c r="B71" s="2" t="s">
        <v>14</v>
      </c>
      <c r="C71" s="39" t="s">
        <v>120</v>
      </c>
      <c r="D71" s="40" t="str">
        <f>TBLDatabase[[#This Row],[Athlete Name]]&amp;TBLDatabase[[#This Row],[Test Label]]</f>
        <v>Harley STest 1</v>
      </c>
      <c r="E71" s="43" t="s">
        <v>117</v>
      </c>
      <c r="F71" s="39"/>
      <c r="G71" s="38">
        <v>57.6</v>
      </c>
      <c r="H71" s="38">
        <v>3.25</v>
      </c>
      <c r="I71" s="38">
        <v>5.03</v>
      </c>
      <c r="J71" s="38">
        <v>21</v>
      </c>
      <c r="K71" s="38"/>
      <c r="L71" s="38"/>
      <c r="M71" s="38"/>
      <c r="N71" s="41">
        <f t="shared" si="2"/>
        <v>0</v>
      </c>
    </row>
    <row r="72" spans="1:14">
      <c r="A72" s="1">
        <v>42880</v>
      </c>
      <c r="B72" s="2" t="s">
        <v>14</v>
      </c>
      <c r="C72" s="39" t="s">
        <v>121</v>
      </c>
      <c r="D72" s="40" t="str">
        <f>TBLDatabase[[#This Row],[Athlete Name]]&amp;TBLDatabase[[#This Row],[Test Label]]</f>
        <v>JordanTest 1</v>
      </c>
      <c r="E72" s="43" t="s">
        <v>117</v>
      </c>
      <c r="F72" s="39"/>
      <c r="G72" s="38">
        <v>51.1</v>
      </c>
      <c r="H72" s="38">
        <v>3.29</v>
      </c>
      <c r="I72" s="38">
        <v>5.03</v>
      </c>
      <c r="J72" s="38">
        <v>21.5</v>
      </c>
      <c r="K72" s="38"/>
      <c r="L72" s="38"/>
      <c r="M72" s="38"/>
      <c r="N72" s="41">
        <f t="shared" si="2"/>
        <v>0</v>
      </c>
    </row>
    <row r="73" spans="1:14">
      <c r="A73" s="1">
        <v>42880</v>
      </c>
      <c r="B73" s="2" t="s">
        <v>14</v>
      </c>
      <c r="C73" s="39" t="s">
        <v>122</v>
      </c>
      <c r="D73" s="40" t="str">
        <f>TBLDatabase[[#This Row],[Athlete Name]]&amp;TBLDatabase[[#This Row],[Test Label]]</f>
        <v>GeorgeTest 1</v>
      </c>
      <c r="E73" s="43" t="s">
        <v>117</v>
      </c>
      <c r="F73" s="39"/>
      <c r="G73" s="38">
        <v>46.5</v>
      </c>
      <c r="H73" s="38">
        <v>3.44</v>
      </c>
      <c r="I73" s="38">
        <v>5.64</v>
      </c>
      <c r="J73" s="38">
        <v>16.5</v>
      </c>
      <c r="K73" s="38"/>
      <c r="L73" s="38"/>
      <c r="M73" s="38"/>
      <c r="N73" s="41">
        <f t="shared" si="2"/>
        <v>0</v>
      </c>
    </row>
    <row r="74" spans="1:14">
      <c r="A74" s="1">
        <v>42880</v>
      </c>
      <c r="B74" s="2" t="s">
        <v>14</v>
      </c>
      <c r="C74" s="39" t="s">
        <v>105</v>
      </c>
      <c r="D74" s="40" t="str">
        <f>TBLDatabase[[#This Row],[Athlete Name]]&amp;TBLDatabase[[#This Row],[Test Label]]</f>
        <v>HarryTest 1</v>
      </c>
      <c r="E74" s="43" t="s">
        <v>117</v>
      </c>
      <c r="F74" s="39"/>
      <c r="G74" s="38">
        <v>54.6</v>
      </c>
      <c r="H74" s="38">
        <v>3.28</v>
      </c>
      <c r="I74" s="38">
        <v>5.35</v>
      </c>
      <c r="J74" s="38">
        <v>18</v>
      </c>
      <c r="K74" s="38"/>
      <c r="L74" s="38"/>
      <c r="M74" s="38"/>
      <c r="N74" s="41">
        <f t="shared" si="2"/>
        <v>0</v>
      </c>
    </row>
    <row r="75" spans="1:14">
      <c r="A75" s="1">
        <v>42880</v>
      </c>
      <c r="B75" s="2" t="s">
        <v>14</v>
      </c>
      <c r="C75" s="39" t="s">
        <v>123</v>
      </c>
      <c r="D75" s="40" t="str">
        <f>TBLDatabase[[#This Row],[Athlete Name]]&amp;TBLDatabase[[#This Row],[Test Label]]</f>
        <v>CoelTest 1</v>
      </c>
      <c r="E75" s="43" t="s">
        <v>117</v>
      </c>
      <c r="F75" s="39"/>
      <c r="G75" s="38">
        <v>52.8</v>
      </c>
      <c r="H75" s="38">
        <v>3.14</v>
      </c>
      <c r="I75" s="38">
        <v>4.87</v>
      </c>
      <c r="J75" s="38">
        <v>19.5</v>
      </c>
      <c r="K75" s="38"/>
      <c r="L75" s="38"/>
      <c r="M75" s="38"/>
      <c r="N75" s="41">
        <f t="shared" si="2"/>
        <v>0</v>
      </c>
    </row>
    <row r="76" spans="1:14">
      <c r="A76" s="1">
        <v>42880</v>
      </c>
      <c r="B76" s="2" t="s">
        <v>14</v>
      </c>
      <c r="C76" s="39" t="s">
        <v>124</v>
      </c>
      <c r="D76" s="40" t="str">
        <f>TBLDatabase[[#This Row],[Athlete Name]]&amp;TBLDatabase[[#This Row],[Test Label]]</f>
        <v>Cal BTest 1</v>
      </c>
      <c r="E76" s="43" t="s">
        <v>117</v>
      </c>
      <c r="F76" s="39"/>
      <c r="G76" s="38">
        <v>46</v>
      </c>
      <c r="H76" s="38">
        <v>3.15</v>
      </c>
      <c r="I76" s="38">
        <v>5.08</v>
      </c>
      <c r="J76" s="38">
        <v>18.5</v>
      </c>
      <c r="K76" s="38"/>
      <c r="L76" s="38"/>
      <c r="M76" s="38"/>
      <c r="N76" s="41">
        <f t="shared" si="2"/>
        <v>0</v>
      </c>
    </row>
    <row r="77" spans="1:14">
      <c r="A77" s="1">
        <v>42880</v>
      </c>
      <c r="B77" s="2" t="s">
        <v>14</v>
      </c>
      <c r="C77" s="39" t="s">
        <v>125</v>
      </c>
      <c r="D77" s="40" t="str">
        <f>TBLDatabase[[#This Row],[Athlete Name]]&amp;TBLDatabase[[#This Row],[Test Label]]</f>
        <v>Owen MTest 1</v>
      </c>
      <c r="E77" s="43" t="s">
        <v>117</v>
      </c>
      <c r="F77" s="39"/>
      <c r="G77" s="38">
        <v>47.1</v>
      </c>
      <c r="H77" s="38">
        <v>3.15</v>
      </c>
      <c r="I77" s="38">
        <v>4.97</v>
      </c>
      <c r="J77" s="38">
        <v>21</v>
      </c>
      <c r="K77" s="38"/>
      <c r="L77" s="38"/>
      <c r="M77" s="38"/>
      <c r="N77" s="41">
        <f t="shared" si="2"/>
        <v>0</v>
      </c>
    </row>
    <row r="78" spans="1:14">
      <c r="A78" s="1">
        <v>42880</v>
      </c>
      <c r="B78" s="2" t="s">
        <v>14</v>
      </c>
      <c r="C78" s="39" t="s">
        <v>126</v>
      </c>
      <c r="D78" s="40" t="str">
        <f>TBLDatabase[[#This Row],[Athlete Name]]&amp;TBLDatabase[[#This Row],[Test Label]]</f>
        <v>Conor HTest 1</v>
      </c>
      <c r="E78" s="43" t="s">
        <v>117</v>
      </c>
      <c r="F78" s="39"/>
      <c r="G78" s="38">
        <v>46.8</v>
      </c>
      <c r="H78" s="38">
        <v>3.02</v>
      </c>
      <c r="I78" s="38">
        <v>4.8600000000000003</v>
      </c>
      <c r="J78" s="38">
        <v>18.5</v>
      </c>
      <c r="K78" s="38"/>
      <c r="L78" s="38"/>
      <c r="M78" s="38"/>
      <c r="N78" s="41">
        <f t="shared" si="2"/>
        <v>0</v>
      </c>
    </row>
    <row r="79" spans="1:14">
      <c r="A79" s="1">
        <v>42880</v>
      </c>
      <c r="B79" s="2" t="s">
        <v>14</v>
      </c>
      <c r="C79" s="39" t="s">
        <v>127</v>
      </c>
      <c r="D79" s="40" t="str">
        <f>TBLDatabase[[#This Row],[Athlete Name]]&amp;TBLDatabase[[#This Row],[Test Label]]</f>
        <v>Tom BTest 1</v>
      </c>
      <c r="E79" s="43" t="s">
        <v>117</v>
      </c>
      <c r="F79" s="39"/>
      <c r="G79" s="38">
        <v>51.7</v>
      </c>
      <c r="H79" s="38">
        <v>3.08</v>
      </c>
      <c r="I79" s="38">
        <v>4.71</v>
      </c>
      <c r="J79" s="38">
        <v>20.5</v>
      </c>
      <c r="K79" s="38"/>
      <c r="L79" s="38"/>
      <c r="M79" s="38"/>
      <c r="N79" s="41">
        <f t="shared" si="2"/>
        <v>0</v>
      </c>
    </row>
    <row r="80" spans="1:14">
      <c r="A80" s="1">
        <v>42880</v>
      </c>
      <c r="B80" s="2" t="s">
        <v>14</v>
      </c>
      <c r="C80" s="39" t="s">
        <v>128</v>
      </c>
      <c r="D80" s="40" t="str">
        <f>TBLDatabase[[#This Row],[Athlete Name]]&amp;TBLDatabase[[#This Row],[Test Label]]</f>
        <v>SullyTest 1</v>
      </c>
      <c r="E80" s="43" t="s">
        <v>117</v>
      </c>
      <c r="F80" s="39"/>
      <c r="G80" s="38">
        <v>51.1</v>
      </c>
      <c r="H80" s="38">
        <v>3.22</v>
      </c>
      <c r="I80" s="38">
        <v>4.87</v>
      </c>
      <c r="J80" s="38">
        <v>22</v>
      </c>
      <c r="K80" s="38"/>
      <c r="L80" s="38"/>
      <c r="M80" s="38"/>
      <c r="N80" s="41">
        <f t="shared" si="2"/>
        <v>0</v>
      </c>
    </row>
    <row r="81" spans="1:14">
      <c r="A81" s="1">
        <v>42880</v>
      </c>
      <c r="B81" s="2" t="s">
        <v>14</v>
      </c>
      <c r="C81" s="39" t="s">
        <v>129</v>
      </c>
      <c r="D81" s="40" t="str">
        <f>TBLDatabase[[#This Row],[Athlete Name]]&amp;TBLDatabase[[#This Row],[Test Label]]</f>
        <v>BruTest 1</v>
      </c>
      <c r="E81" s="43" t="s">
        <v>117</v>
      </c>
      <c r="F81" s="39"/>
      <c r="G81" s="38">
        <v>52.5</v>
      </c>
      <c r="H81" s="38">
        <v>3.04</v>
      </c>
      <c r="I81" s="38">
        <v>4.76</v>
      </c>
      <c r="J81" s="38">
        <v>20.5</v>
      </c>
      <c r="K81" s="38"/>
      <c r="L81" s="38"/>
      <c r="M81" s="38"/>
      <c r="N81" s="41">
        <f t="shared" si="2"/>
        <v>0</v>
      </c>
    </row>
    <row r="82" spans="1:14">
      <c r="A82" s="1">
        <v>42880</v>
      </c>
      <c r="B82" s="2" t="s">
        <v>14</v>
      </c>
      <c r="C82" s="39" t="s">
        <v>130</v>
      </c>
      <c r="D82" s="40" t="str">
        <f>TBLDatabase[[#This Row],[Athlete Name]]&amp;TBLDatabase[[#This Row],[Test Label]]</f>
        <v>Sam HTest 1</v>
      </c>
      <c r="E82" s="43" t="s">
        <v>117</v>
      </c>
      <c r="F82" s="39"/>
      <c r="G82" s="38">
        <v>51.6</v>
      </c>
      <c r="H82" s="38">
        <v>3.12</v>
      </c>
      <c r="I82" s="38">
        <v>5.04</v>
      </c>
      <c r="J82" s="38">
        <v>19.5</v>
      </c>
      <c r="K82" s="38"/>
      <c r="L82" s="38"/>
      <c r="M82" s="38"/>
      <c r="N82" s="41">
        <f t="shared" si="2"/>
        <v>0</v>
      </c>
    </row>
    <row r="83" spans="1:14">
      <c r="A83" s="1">
        <v>42880</v>
      </c>
      <c r="B83" s="2" t="s">
        <v>14</v>
      </c>
      <c r="C83" s="39" t="s">
        <v>144</v>
      </c>
      <c r="D83" s="40" t="str">
        <f>TBLDatabase[[#This Row],[Athlete Name]]&amp;TBLDatabase[[#This Row],[Test Label]]</f>
        <v>Dylan MTest 1</v>
      </c>
      <c r="E83" s="43" t="s">
        <v>117</v>
      </c>
      <c r="F83" s="39"/>
      <c r="G83" s="38">
        <v>49</v>
      </c>
      <c r="H83" s="38">
        <v>3.2</v>
      </c>
      <c r="I83" s="38">
        <v>5.0999999999999996</v>
      </c>
      <c r="J83" s="38">
        <v>19</v>
      </c>
      <c r="K83" s="38"/>
      <c r="L83" s="38"/>
      <c r="M83" s="38"/>
      <c r="N83" s="41">
        <f t="shared" si="2"/>
        <v>0</v>
      </c>
    </row>
    <row r="84" spans="1:14">
      <c r="A84" s="1">
        <v>42880</v>
      </c>
      <c r="B84" s="2" t="s">
        <v>14</v>
      </c>
      <c r="C84" t="s">
        <v>143</v>
      </c>
      <c r="D84" s="40" t="str">
        <f>TBLDatabase[[#This Row],[Athlete Name]]&amp;TBLDatabase[[#This Row],[Test Label]]</f>
        <v>Conor CTest 1</v>
      </c>
      <c r="E84" s="43" t="s">
        <v>117</v>
      </c>
      <c r="F84" s="39"/>
      <c r="G84" s="38">
        <v>48.9</v>
      </c>
      <c r="H84" s="38">
        <v>3.14</v>
      </c>
      <c r="I84" s="38">
        <v>5.51</v>
      </c>
      <c r="J84" s="38">
        <v>19.5</v>
      </c>
      <c r="K84" s="38"/>
      <c r="L84" s="38"/>
      <c r="M84" s="38"/>
      <c r="N84" s="41">
        <f t="shared" si="2"/>
        <v>0</v>
      </c>
    </row>
    <row r="85" spans="1:14">
      <c r="A85" s="1">
        <v>42880</v>
      </c>
      <c r="B85" s="2" t="s">
        <v>14</v>
      </c>
      <c r="C85" s="39" t="s">
        <v>131</v>
      </c>
      <c r="D85" s="40" t="str">
        <f>TBLDatabase[[#This Row],[Athlete Name]]&amp;TBLDatabase[[#This Row],[Test Label]]</f>
        <v>Sam FTest 1</v>
      </c>
      <c r="E85" s="43" t="s">
        <v>117</v>
      </c>
      <c r="F85" s="39"/>
      <c r="G85" s="38">
        <v>66</v>
      </c>
      <c r="H85" s="38">
        <v>2.99</v>
      </c>
      <c r="I85" s="38">
        <v>4.7699999999999996</v>
      </c>
      <c r="J85" s="38">
        <v>20.5</v>
      </c>
      <c r="K85" s="38"/>
      <c r="L85" s="38"/>
      <c r="M85" s="38"/>
      <c r="N85" s="41">
        <f t="shared" si="2"/>
        <v>0</v>
      </c>
    </row>
    <row r="86" spans="1:14">
      <c r="A86" s="1">
        <v>42880</v>
      </c>
      <c r="B86" s="2" t="s">
        <v>14</v>
      </c>
      <c r="C86" s="39" t="s">
        <v>132</v>
      </c>
      <c r="D86" s="40" t="str">
        <f>TBLDatabase[[#This Row],[Athlete Name]]&amp;TBLDatabase[[#This Row],[Test Label]]</f>
        <v>DawsonTest 1</v>
      </c>
      <c r="E86" s="43" t="s">
        <v>117</v>
      </c>
      <c r="F86" s="39"/>
      <c r="G86" s="38">
        <v>41.7</v>
      </c>
      <c r="H86" s="38">
        <v>3.27</v>
      </c>
      <c r="I86" s="38">
        <v>4.93</v>
      </c>
      <c r="J86" s="38">
        <v>18.5</v>
      </c>
      <c r="K86" s="38"/>
      <c r="L86" s="38"/>
      <c r="M86" s="38"/>
      <c r="N86" s="41">
        <f t="shared" si="2"/>
        <v>0</v>
      </c>
    </row>
    <row r="87" spans="1:14">
      <c r="A87" s="1">
        <v>42880</v>
      </c>
      <c r="B87" s="2" t="s">
        <v>14</v>
      </c>
      <c r="C87" s="39" t="s">
        <v>133</v>
      </c>
      <c r="D87" s="40" t="str">
        <f>TBLDatabase[[#This Row],[Athlete Name]]&amp;TBLDatabase[[#This Row],[Test Label]]</f>
        <v>Max MTest 1</v>
      </c>
      <c r="E87" s="43" t="s">
        <v>117</v>
      </c>
      <c r="F87" s="39"/>
      <c r="G87" s="38">
        <v>50.3</v>
      </c>
      <c r="H87" s="38">
        <v>3.23</v>
      </c>
      <c r="I87" s="38">
        <v>5.23</v>
      </c>
      <c r="J87" s="38">
        <v>19</v>
      </c>
      <c r="K87" s="38"/>
      <c r="L87" s="38"/>
      <c r="M87" s="38"/>
      <c r="N87" s="41">
        <f t="shared" si="2"/>
        <v>0</v>
      </c>
    </row>
    <row r="88" spans="1:14">
      <c r="A88" s="1">
        <v>42880</v>
      </c>
      <c r="B88" s="2" t="s">
        <v>14</v>
      </c>
      <c r="C88" s="39" t="s">
        <v>134</v>
      </c>
      <c r="D88" s="40" t="str">
        <f>TBLDatabase[[#This Row],[Athlete Name]]&amp;TBLDatabase[[#This Row],[Test Label]]</f>
        <v>Ben LTest 1</v>
      </c>
      <c r="E88" s="43" t="s">
        <v>117</v>
      </c>
      <c r="F88" s="39"/>
      <c r="G88" s="38">
        <v>46.5</v>
      </c>
      <c r="H88" s="38">
        <v>3.23</v>
      </c>
      <c r="I88" s="38">
        <v>4.9800000000000004</v>
      </c>
      <c r="J88" s="38">
        <v>19.5</v>
      </c>
      <c r="K88" s="38"/>
      <c r="L88" s="38"/>
      <c r="M88" s="38"/>
      <c r="N88" s="41">
        <f t="shared" si="2"/>
        <v>0</v>
      </c>
    </row>
    <row r="89" spans="1:14">
      <c r="A89" s="1">
        <v>42880</v>
      </c>
      <c r="B89" s="2" t="s">
        <v>14</v>
      </c>
      <c r="C89" s="39" t="s">
        <v>135</v>
      </c>
      <c r="D89" s="40" t="str">
        <f>TBLDatabase[[#This Row],[Athlete Name]]&amp;TBLDatabase[[#This Row],[Test Label]]</f>
        <v>Dan STest 1</v>
      </c>
      <c r="E89" s="43" t="s">
        <v>117</v>
      </c>
      <c r="F89" s="39"/>
      <c r="G89" s="38">
        <v>51.9</v>
      </c>
      <c r="H89" s="38">
        <v>3.31</v>
      </c>
      <c r="I89" s="38">
        <v>4.83</v>
      </c>
      <c r="J89" s="38">
        <v>19.5</v>
      </c>
      <c r="K89" s="38"/>
      <c r="L89" s="38"/>
      <c r="M89" s="38"/>
      <c r="N89" s="41">
        <f t="shared" si="2"/>
        <v>0</v>
      </c>
    </row>
    <row r="90" spans="1:14">
      <c r="A90" s="1">
        <v>42880</v>
      </c>
      <c r="B90" s="2" t="s">
        <v>14</v>
      </c>
      <c r="C90" s="39" t="s">
        <v>136</v>
      </c>
      <c r="D90" s="40" t="str">
        <f>TBLDatabase[[#This Row],[Athlete Name]]&amp;TBLDatabase[[#This Row],[Test Label]]</f>
        <v>Ryan STest 1</v>
      </c>
      <c r="E90" s="43" t="s">
        <v>117</v>
      </c>
      <c r="F90" s="39"/>
      <c r="G90" s="38">
        <v>53.7</v>
      </c>
      <c r="H90" s="38">
        <v>3.16</v>
      </c>
      <c r="I90" s="38">
        <v>5.19</v>
      </c>
      <c r="J90" s="38">
        <v>18.5</v>
      </c>
      <c r="K90" s="38"/>
      <c r="L90" s="38"/>
      <c r="M90" s="38"/>
      <c r="N90" s="41">
        <f t="shared" si="2"/>
        <v>0</v>
      </c>
    </row>
    <row r="91" spans="1:14">
      <c r="A91" s="1">
        <v>42880</v>
      </c>
      <c r="B91" s="2" t="s">
        <v>14</v>
      </c>
      <c r="C91" s="39" t="s">
        <v>137</v>
      </c>
      <c r="D91" s="40" t="str">
        <f>TBLDatabase[[#This Row],[Athlete Name]]&amp;TBLDatabase[[#This Row],[Test Label]]</f>
        <v>Ethan GTest 1</v>
      </c>
      <c r="E91" s="43" t="s">
        <v>117</v>
      </c>
      <c r="F91" s="39"/>
      <c r="G91" s="38">
        <v>41.6</v>
      </c>
      <c r="H91" s="38">
        <v>3.32</v>
      </c>
      <c r="I91" s="38">
        <v>5.21</v>
      </c>
      <c r="J91" s="38">
        <v>19</v>
      </c>
      <c r="K91" s="38"/>
      <c r="L91" s="38"/>
      <c r="M91" s="38"/>
      <c r="N91" s="41">
        <f t="shared" si="2"/>
        <v>0</v>
      </c>
    </row>
    <row r="92" spans="1:14">
      <c r="A92" s="1">
        <v>42880</v>
      </c>
      <c r="B92" s="2" t="s">
        <v>14</v>
      </c>
      <c r="C92" s="39" t="s">
        <v>138</v>
      </c>
      <c r="D92" s="40" t="str">
        <f>TBLDatabase[[#This Row],[Athlete Name]]&amp;TBLDatabase[[#This Row],[Test Label]]</f>
        <v>Taylor ATest 1</v>
      </c>
      <c r="E92" s="43" t="s">
        <v>117</v>
      </c>
      <c r="F92" s="39"/>
      <c r="G92" s="38">
        <v>47.8</v>
      </c>
      <c r="H92" s="38">
        <v>3.16</v>
      </c>
      <c r="I92" s="38">
        <v>4.78</v>
      </c>
      <c r="J92" s="38">
        <v>20</v>
      </c>
      <c r="K92" s="38"/>
      <c r="L92" s="38"/>
      <c r="M92" s="38"/>
      <c r="N92" s="41">
        <f t="shared" si="2"/>
        <v>0</v>
      </c>
    </row>
    <row r="93" spans="1:14">
      <c r="A93" s="1">
        <v>42880</v>
      </c>
      <c r="B93" s="2" t="s">
        <v>14</v>
      </c>
      <c r="C93" s="39" t="s">
        <v>139</v>
      </c>
      <c r="D93" s="40" t="str">
        <f>TBLDatabase[[#This Row],[Athlete Name]]&amp;TBLDatabase[[#This Row],[Test Label]]</f>
        <v>Jacob BTest 1</v>
      </c>
      <c r="E93" s="43" t="s">
        <v>117</v>
      </c>
      <c r="F93" s="39"/>
      <c r="G93" s="38">
        <v>55.2</v>
      </c>
      <c r="H93" s="38">
        <v>3.18</v>
      </c>
      <c r="I93" s="38">
        <v>4.91</v>
      </c>
      <c r="J93" s="38">
        <v>19</v>
      </c>
      <c r="K93" s="38"/>
      <c r="L93" s="38"/>
      <c r="M93" s="38"/>
      <c r="N93" s="41">
        <f t="shared" si="2"/>
        <v>0</v>
      </c>
    </row>
    <row r="94" spans="1:14">
      <c r="A94" s="1">
        <v>42880</v>
      </c>
      <c r="B94" s="2" t="s">
        <v>14</v>
      </c>
      <c r="C94" s="39" t="s">
        <v>140</v>
      </c>
      <c r="D94" s="40" t="str">
        <f>TBLDatabase[[#This Row],[Athlete Name]]&amp;TBLDatabase[[#This Row],[Test Label]]</f>
        <v>Cam RTest 1</v>
      </c>
      <c r="E94" s="43" t="s">
        <v>117</v>
      </c>
      <c r="F94" s="39"/>
      <c r="G94" s="38">
        <v>50.9</v>
      </c>
      <c r="H94" s="38">
        <v>3.06</v>
      </c>
      <c r="I94" s="38">
        <v>5.13</v>
      </c>
      <c r="J94" s="38">
        <v>18</v>
      </c>
      <c r="K94" s="38"/>
      <c r="L94" s="38"/>
      <c r="M94" s="38"/>
      <c r="N94" s="41">
        <f t="shared" si="2"/>
        <v>0</v>
      </c>
    </row>
    <row r="95" spans="1:14">
      <c r="A95" s="1">
        <v>42880</v>
      </c>
      <c r="B95" s="2" t="s">
        <v>14</v>
      </c>
      <c r="C95" s="39" t="s">
        <v>141</v>
      </c>
      <c r="D95" s="40" t="str">
        <f>TBLDatabase[[#This Row],[Athlete Name]]&amp;TBLDatabase[[#This Row],[Test Label]]</f>
        <v>JuniorTest 1</v>
      </c>
      <c r="E95" s="43" t="s">
        <v>117</v>
      </c>
      <c r="F95" s="39"/>
      <c r="G95" s="38">
        <v>51.1</v>
      </c>
      <c r="H95" s="38">
        <v>3.11</v>
      </c>
      <c r="I95" s="38">
        <v>5.08</v>
      </c>
      <c r="J95" s="38">
        <v>18.5</v>
      </c>
      <c r="K95" s="38"/>
      <c r="L95" s="38"/>
      <c r="M95" s="38"/>
      <c r="N95" s="41">
        <f t="shared" si="2"/>
        <v>0</v>
      </c>
    </row>
    <row r="97" spans="6:10">
      <c r="F97" s="44" t="s">
        <v>145</v>
      </c>
      <c r="G97" s="45">
        <f>AVERAGE(TBLDatabase[Jump (cm)])</f>
        <v>45.612499999999997</v>
      </c>
      <c r="H97" s="45">
        <f>AVERAGE(TBLDatabase[20m Sprint (s)])</f>
        <v>3.3723863636363656</v>
      </c>
      <c r="I97" s="45">
        <f>AVERAGE(TBLDatabase[5-0-5 Agility (s)])</f>
        <v>5.3102272727272721</v>
      </c>
      <c r="J97" s="45">
        <f>AVERAGE(TBLDatabase[30:15])</f>
        <v>18.261363636363637</v>
      </c>
    </row>
  </sheetData>
  <sortState ref="A7:L43">
    <sortCondition ref="A7:A43"/>
    <sortCondition ref="C7:C43"/>
  </sortState>
  <dataValidations count="3">
    <dataValidation type="list" allowBlank="1" showInputMessage="1" showErrorMessage="1" sqref="B8:B95">
      <formula1>listTestPeriods</formula1>
    </dataValidation>
    <dataValidation type="list" allowBlank="1" showInputMessage="1" showErrorMessage="1" sqref="F8:F95">
      <formula1>listPosition</formula1>
    </dataValidation>
    <dataValidation type="list" allowBlank="1" showInputMessage="1" showErrorMessage="1" sqref="C8:C83 C85:C95">
      <formula1>listPlayerNames</formula1>
    </dataValidation>
  </dataValidations>
  <pageMargins left="0.7" right="0.7" top="0.75" bottom="0.75" header="0.3" footer="0.3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3" sqref="A3:E33"/>
    </sheetView>
  </sheetViews>
  <sheetFormatPr baseColWidth="10" defaultRowHeight="14" x14ac:dyDescent="0"/>
  <cols>
    <col min="1" max="1" width="12.5" customWidth="1"/>
    <col min="2" max="2" width="17.83203125" customWidth="1"/>
    <col min="3" max="3" width="17.6640625" bestFit="1" customWidth="1"/>
    <col min="4" max="4" width="18.5" bestFit="1" customWidth="1"/>
    <col min="5" max="5" width="11.1640625" bestFit="1" customWidth="1"/>
  </cols>
  <sheetData>
    <row r="1" spans="1:5">
      <c r="A1" s="19" t="s">
        <v>48</v>
      </c>
      <c r="B1" t="s">
        <v>117</v>
      </c>
    </row>
    <row r="3" spans="1:5">
      <c r="B3" s="19" t="s">
        <v>40</v>
      </c>
    </row>
    <row r="4" spans="1:5">
      <c r="A4" s="19" t="s">
        <v>148</v>
      </c>
      <c r="B4" t="s">
        <v>152</v>
      </c>
      <c r="C4" t="s">
        <v>149</v>
      </c>
      <c r="D4" t="s">
        <v>150</v>
      </c>
      <c r="E4" t="s">
        <v>151</v>
      </c>
    </row>
    <row r="5" spans="1:5">
      <c r="A5" s="5" t="s">
        <v>134</v>
      </c>
      <c r="B5" s="20">
        <v>46.5</v>
      </c>
      <c r="C5" s="20">
        <v>3.23</v>
      </c>
      <c r="D5" s="20">
        <v>4.9800000000000004</v>
      </c>
      <c r="E5" s="20">
        <v>19.5</v>
      </c>
    </row>
    <row r="6" spans="1:5">
      <c r="A6" s="5" t="s">
        <v>129</v>
      </c>
      <c r="B6" s="20">
        <v>52.5</v>
      </c>
      <c r="C6" s="20">
        <v>3.04</v>
      </c>
      <c r="D6" s="20">
        <v>4.76</v>
      </c>
      <c r="E6" s="20">
        <v>20.5</v>
      </c>
    </row>
    <row r="7" spans="1:5">
      <c r="A7" s="5" t="s">
        <v>124</v>
      </c>
      <c r="B7" s="20">
        <v>46</v>
      </c>
      <c r="C7" s="20">
        <v>3.15</v>
      </c>
      <c r="D7" s="20">
        <v>5.08</v>
      </c>
      <c r="E7" s="20">
        <v>18.5</v>
      </c>
    </row>
    <row r="8" spans="1:5">
      <c r="A8" s="5" t="s">
        <v>140</v>
      </c>
      <c r="B8" s="20">
        <v>50.9</v>
      </c>
      <c r="C8" s="20">
        <v>3.06</v>
      </c>
      <c r="D8" s="20">
        <v>5.13</v>
      </c>
      <c r="E8" s="20">
        <v>18</v>
      </c>
    </row>
    <row r="9" spans="1:5">
      <c r="A9" s="5" t="s">
        <v>107</v>
      </c>
      <c r="B9" s="20">
        <v>48</v>
      </c>
      <c r="C9" s="20">
        <v>3.23</v>
      </c>
      <c r="D9" s="20">
        <v>5.05</v>
      </c>
      <c r="E9" s="20">
        <v>18.5</v>
      </c>
    </row>
    <row r="10" spans="1:5">
      <c r="A10" s="5" t="s">
        <v>123</v>
      </c>
      <c r="B10" s="20">
        <v>52.8</v>
      </c>
      <c r="C10" s="20">
        <v>3.14</v>
      </c>
      <c r="D10" s="20">
        <v>4.87</v>
      </c>
      <c r="E10" s="20">
        <v>19.5</v>
      </c>
    </row>
    <row r="11" spans="1:5">
      <c r="A11" s="5" t="s">
        <v>143</v>
      </c>
      <c r="B11" s="20">
        <v>48.9</v>
      </c>
      <c r="C11" s="20">
        <v>3.14</v>
      </c>
      <c r="D11" s="20">
        <v>5.51</v>
      </c>
      <c r="E11" s="20">
        <v>19.5</v>
      </c>
    </row>
    <row r="12" spans="1:5">
      <c r="A12" s="5" t="s">
        <v>126</v>
      </c>
      <c r="B12" s="20">
        <v>46.8</v>
      </c>
      <c r="C12" s="20">
        <v>3.02</v>
      </c>
      <c r="D12" s="20">
        <v>4.8600000000000003</v>
      </c>
      <c r="E12" s="20">
        <v>18.5</v>
      </c>
    </row>
    <row r="13" spans="1:5">
      <c r="A13" s="5" t="s">
        <v>135</v>
      </c>
      <c r="B13" s="20">
        <v>51.9</v>
      </c>
      <c r="C13" s="20">
        <v>3.31</v>
      </c>
      <c r="D13" s="20">
        <v>4.83</v>
      </c>
      <c r="E13" s="20">
        <v>19.5</v>
      </c>
    </row>
    <row r="14" spans="1:5">
      <c r="A14" s="5" t="s">
        <v>132</v>
      </c>
      <c r="B14" s="20">
        <v>41.7</v>
      </c>
      <c r="C14" s="20">
        <v>3.27</v>
      </c>
      <c r="D14" s="20">
        <v>4.93</v>
      </c>
      <c r="E14" s="20">
        <v>18.5</v>
      </c>
    </row>
    <row r="15" spans="1:5">
      <c r="A15" s="5" t="s">
        <v>144</v>
      </c>
      <c r="B15" s="20">
        <v>49</v>
      </c>
      <c r="C15" s="20">
        <v>3.2</v>
      </c>
      <c r="D15" s="20">
        <v>5.0999999999999996</v>
      </c>
      <c r="E15" s="20">
        <v>19</v>
      </c>
    </row>
    <row r="16" spans="1:5">
      <c r="A16" s="5" t="s">
        <v>137</v>
      </c>
      <c r="B16" s="20">
        <v>41.6</v>
      </c>
      <c r="C16" s="20">
        <v>3.32</v>
      </c>
      <c r="D16" s="20">
        <v>5.21</v>
      </c>
      <c r="E16" s="20">
        <v>19</v>
      </c>
    </row>
    <row r="17" spans="1:5">
      <c r="A17" s="5" t="s">
        <v>122</v>
      </c>
      <c r="B17" s="20">
        <v>46.5</v>
      </c>
      <c r="C17" s="20">
        <v>3.44</v>
      </c>
      <c r="D17" s="20">
        <v>5.64</v>
      </c>
      <c r="E17" s="20">
        <v>16.5</v>
      </c>
    </row>
    <row r="18" spans="1:5">
      <c r="A18" s="5" t="s">
        <v>120</v>
      </c>
      <c r="B18" s="20">
        <v>57.6</v>
      </c>
      <c r="C18" s="20">
        <v>3.25</v>
      </c>
      <c r="D18" s="20">
        <v>5.03</v>
      </c>
      <c r="E18" s="20">
        <v>21</v>
      </c>
    </row>
    <row r="19" spans="1:5">
      <c r="A19" s="5" t="s">
        <v>105</v>
      </c>
      <c r="B19" s="20">
        <v>54.6</v>
      </c>
      <c r="C19" s="20">
        <v>3.28</v>
      </c>
      <c r="D19" s="20">
        <v>5.35</v>
      </c>
      <c r="E19" s="20">
        <v>18</v>
      </c>
    </row>
    <row r="20" spans="1:5">
      <c r="A20" s="5" t="s">
        <v>119</v>
      </c>
      <c r="B20" s="20">
        <v>63</v>
      </c>
      <c r="C20" s="20">
        <v>3.06</v>
      </c>
      <c r="D20" s="20">
        <v>4.78</v>
      </c>
      <c r="E20" s="20">
        <v>19.5</v>
      </c>
    </row>
    <row r="21" spans="1:5">
      <c r="A21" s="5" t="s">
        <v>139</v>
      </c>
      <c r="B21" s="20">
        <v>55.2</v>
      </c>
      <c r="C21" s="20">
        <v>3.18</v>
      </c>
      <c r="D21" s="20">
        <v>4.91</v>
      </c>
      <c r="E21" s="20">
        <v>19</v>
      </c>
    </row>
    <row r="22" spans="1:5">
      <c r="A22" s="5" t="s">
        <v>121</v>
      </c>
      <c r="B22" s="20">
        <v>51.1</v>
      </c>
      <c r="C22" s="20">
        <v>3.29</v>
      </c>
      <c r="D22" s="20">
        <v>5.03</v>
      </c>
      <c r="E22" s="20">
        <v>21.5</v>
      </c>
    </row>
    <row r="23" spans="1:5">
      <c r="A23" s="5" t="s">
        <v>141</v>
      </c>
      <c r="B23" s="20">
        <v>51.1</v>
      </c>
      <c r="C23" s="20">
        <v>3.11</v>
      </c>
      <c r="D23" s="20">
        <v>5.08</v>
      </c>
      <c r="E23" s="20">
        <v>18.5</v>
      </c>
    </row>
    <row r="24" spans="1:5">
      <c r="A24" s="5" t="s">
        <v>133</v>
      </c>
      <c r="B24" s="20">
        <v>50.3</v>
      </c>
      <c r="C24" s="20">
        <v>3.23</v>
      </c>
      <c r="D24" s="20">
        <v>5.23</v>
      </c>
      <c r="E24" s="20">
        <v>19</v>
      </c>
    </row>
    <row r="25" spans="1:5">
      <c r="A25" s="5" t="s">
        <v>125</v>
      </c>
      <c r="B25" s="20">
        <v>47.1</v>
      </c>
      <c r="C25" s="20">
        <v>3.15</v>
      </c>
      <c r="D25" s="20">
        <v>4.97</v>
      </c>
      <c r="E25" s="20">
        <v>21</v>
      </c>
    </row>
    <row r="26" spans="1:5">
      <c r="A26" s="5" t="s">
        <v>136</v>
      </c>
      <c r="B26" s="20">
        <v>53.7</v>
      </c>
      <c r="C26" s="20">
        <v>3.16</v>
      </c>
      <c r="D26" s="20">
        <v>5.19</v>
      </c>
      <c r="E26" s="20">
        <v>18.5</v>
      </c>
    </row>
    <row r="27" spans="1:5">
      <c r="A27" s="5" t="s">
        <v>131</v>
      </c>
      <c r="B27" s="20">
        <v>66</v>
      </c>
      <c r="C27" s="20">
        <v>2.99</v>
      </c>
      <c r="D27" s="20">
        <v>4.7699999999999996</v>
      </c>
      <c r="E27" s="20">
        <v>20.5</v>
      </c>
    </row>
    <row r="28" spans="1:5">
      <c r="A28" s="5" t="s">
        <v>130</v>
      </c>
      <c r="B28" s="20">
        <v>51.6</v>
      </c>
      <c r="C28" s="20">
        <v>3.12</v>
      </c>
      <c r="D28" s="20">
        <v>5.04</v>
      </c>
      <c r="E28" s="20">
        <v>19.5</v>
      </c>
    </row>
    <row r="29" spans="1:5">
      <c r="A29" s="5" t="s">
        <v>128</v>
      </c>
      <c r="B29" s="20">
        <v>51.1</v>
      </c>
      <c r="C29" s="20">
        <v>3.22</v>
      </c>
      <c r="D29" s="20">
        <v>4.87</v>
      </c>
      <c r="E29" s="20">
        <v>22</v>
      </c>
    </row>
    <row r="30" spans="1:5">
      <c r="A30" s="5" t="s">
        <v>118</v>
      </c>
      <c r="B30" s="20">
        <v>47.8</v>
      </c>
      <c r="C30" s="20">
        <v>3.21</v>
      </c>
      <c r="D30" s="20">
        <v>4.95</v>
      </c>
      <c r="E30" s="20">
        <v>18.5</v>
      </c>
    </row>
    <row r="31" spans="1:5">
      <c r="A31" s="5" t="s">
        <v>138</v>
      </c>
      <c r="B31" s="20">
        <v>47.8</v>
      </c>
      <c r="C31" s="20">
        <v>3.16</v>
      </c>
      <c r="D31" s="20">
        <v>4.78</v>
      </c>
      <c r="E31" s="20">
        <v>20</v>
      </c>
    </row>
    <row r="32" spans="1:5">
      <c r="A32" s="5" t="s">
        <v>127</v>
      </c>
      <c r="B32" s="20">
        <v>51.7</v>
      </c>
      <c r="C32" s="20">
        <v>3.08</v>
      </c>
      <c r="D32" s="20">
        <v>4.71</v>
      </c>
      <c r="E32" s="20">
        <v>20.5</v>
      </c>
    </row>
    <row r="33" spans="1:5">
      <c r="A33" s="5" t="s">
        <v>34</v>
      </c>
      <c r="B33" s="22">
        <v>50.81428571428571</v>
      </c>
      <c r="C33" s="22">
        <v>89.039999999999978</v>
      </c>
      <c r="D33" s="22">
        <v>140.64000000000001</v>
      </c>
      <c r="E33" s="22">
        <v>542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5"/>
  <sheetViews>
    <sheetView tabSelected="1" view="pageLayout" topLeftCell="A137" workbookViewId="0">
      <selection activeCell="C137" sqref="C137"/>
    </sheetView>
  </sheetViews>
  <sheetFormatPr baseColWidth="10" defaultRowHeight="14" x14ac:dyDescent="0"/>
  <cols>
    <col min="1" max="1" width="25.6640625" style="46" customWidth="1"/>
    <col min="2" max="5" width="11" style="2" customWidth="1"/>
    <col min="7" max="7" width="25.5" customWidth="1"/>
    <col min="13" max="13" width="25.6640625" customWidth="1"/>
    <col min="19" max="19" width="25.6640625" customWidth="1"/>
  </cols>
  <sheetData>
    <row r="1" spans="1:24" ht="14" customHeight="1">
      <c r="B1" s="79" t="s">
        <v>153</v>
      </c>
      <c r="C1" s="79"/>
      <c r="D1" s="79"/>
      <c r="E1" s="79"/>
      <c r="F1" s="79"/>
      <c r="G1" s="46"/>
      <c r="H1" s="79" t="s">
        <v>153</v>
      </c>
      <c r="I1" s="79"/>
      <c r="J1" s="79"/>
      <c r="K1" s="79"/>
      <c r="L1" s="79"/>
      <c r="M1" s="46"/>
      <c r="N1" s="79" t="s">
        <v>153</v>
      </c>
      <c r="O1" s="79"/>
      <c r="P1" s="79"/>
      <c r="Q1" s="79"/>
      <c r="R1" s="79"/>
      <c r="S1" s="46"/>
      <c r="T1" s="79" t="s">
        <v>153</v>
      </c>
      <c r="U1" s="79"/>
      <c r="V1" s="79"/>
      <c r="W1" s="79"/>
      <c r="X1" s="79"/>
    </row>
    <row r="2" spans="1:24" ht="14" customHeight="1">
      <c r="B2" s="79"/>
      <c r="C2" s="79"/>
      <c r="D2" s="79"/>
      <c r="E2" s="79"/>
      <c r="F2" s="79"/>
      <c r="G2" s="46"/>
      <c r="H2" s="79"/>
      <c r="I2" s="79"/>
      <c r="J2" s="79"/>
      <c r="K2" s="79"/>
      <c r="L2" s="79"/>
      <c r="M2" s="46"/>
      <c r="N2" s="79"/>
      <c r="O2" s="79"/>
      <c r="P2" s="79"/>
      <c r="Q2" s="79"/>
      <c r="R2" s="79"/>
      <c r="S2" s="46"/>
      <c r="T2" s="79"/>
      <c r="U2" s="79"/>
      <c r="V2" s="79"/>
      <c r="W2" s="79"/>
      <c r="X2" s="79"/>
    </row>
    <row r="3" spans="1:24" ht="14" customHeight="1">
      <c r="B3" s="79"/>
      <c r="C3" s="79"/>
      <c r="D3" s="79"/>
      <c r="E3" s="79"/>
      <c r="F3" s="79"/>
      <c r="G3" s="46"/>
      <c r="H3" s="79"/>
      <c r="I3" s="79"/>
      <c r="J3" s="79"/>
      <c r="K3" s="79"/>
      <c r="L3" s="79"/>
      <c r="M3" s="46"/>
      <c r="N3" s="79"/>
      <c r="O3" s="79"/>
      <c r="P3" s="79"/>
      <c r="Q3" s="79"/>
      <c r="R3" s="79"/>
      <c r="S3" s="46"/>
      <c r="T3" s="79"/>
      <c r="U3" s="79"/>
      <c r="V3" s="79"/>
      <c r="W3" s="79"/>
      <c r="X3" s="79"/>
    </row>
    <row r="4" spans="1:24" ht="14" customHeight="1">
      <c r="B4" s="79" t="s">
        <v>154</v>
      </c>
      <c r="C4" s="79"/>
      <c r="D4" s="79"/>
      <c r="E4" s="79"/>
      <c r="F4" s="79"/>
      <c r="G4" s="46"/>
      <c r="H4" s="79" t="s">
        <v>154</v>
      </c>
      <c r="I4" s="79"/>
      <c r="J4" s="79"/>
      <c r="K4" s="79"/>
      <c r="L4" s="79"/>
      <c r="M4" s="46"/>
      <c r="N4" s="79" t="s">
        <v>154</v>
      </c>
      <c r="O4" s="79"/>
      <c r="P4" s="79"/>
      <c r="Q4" s="79"/>
      <c r="R4" s="79"/>
      <c r="S4" s="46"/>
      <c r="T4" s="79" t="s">
        <v>154</v>
      </c>
      <c r="U4" s="79"/>
      <c r="V4" s="79"/>
      <c r="W4" s="79"/>
      <c r="X4" s="79"/>
    </row>
    <row r="5" spans="1:24" ht="14" customHeight="1">
      <c r="B5" s="79"/>
      <c r="C5" s="79"/>
      <c r="D5" s="79"/>
      <c r="E5" s="79"/>
      <c r="F5" s="79"/>
      <c r="G5" s="46"/>
      <c r="H5" s="79"/>
      <c r="I5" s="79"/>
      <c r="J5" s="79"/>
      <c r="K5" s="79"/>
      <c r="L5" s="79"/>
      <c r="M5" s="46"/>
      <c r="N5" s="79"/>
      <c r="O5" s="79"/>
      <c r="P5" s="79"/>
      <c r="Q5" s="79"/>
      <c r="R5" s="79"/>
      <c r="S5" s="46"/>
      <c r="T5" s="79"/>
      <c r="U5" s="79"/>
      <c r="V5" s="79"/>
      <c r="W5" s="79"/>
      <c r="X5" s="79"/>
    </row>
    <row r="6" spans="1:24" ht="14" customHeight="1">
      <c r="B6" s="79"/>
      <c r="C6" s="79"/>
      <c r="D6" s="79"/>
      <c r="E6" s="79"/>
      <c r="F6" s="79"/>
      <c r="G6" s="46"/>
      <c r="H6" s="79"/>
      <c r="I6" s="79"/>
      <c r="J6" s="79"/>
      <c r="K6" s="79"/>
      <c r="L6" s="79"/>
      <c r="M6" s="46"/>
      <c r="N6" s="79"/>
      <c r="O6" s="79"/>
      <c r="P6" s="79"/>
      <c r="Q6" s="79"/>
      <c r="R6" s="79"/>
      <c r="S6" s="46"/>
      <c r="T6" s="79"/>
      <c r="U6" s="79"/>
      <c r="V6" s="79"/>
      <c r="W6" s="79"/>
      <c r="X6" s="79"/>
    </row>
    <row r="7" spans="1:24">
      <c r="G7" s="46"/>
      <c r="H7" s="2"/>
      <c r="I7" s="2"/>
      <c r="J7" s="2"/>
      <c r="K7" s="2"/>
      <c r="M7" s="46"/>
      <c r="N7" s="2"/>
      <c r="O7" s="2"/>
      <c r="P7" s="2"/>
      <c r="Q7" s="2"/>
      <c r="S7" s="46"/>
      <c r="T7" s="2"/>
      <c r="U7" s="2"/>
      <c r="V7" s="2"/>
      <c r="W7" s="2"/>
    </row>
    <row r="8" spans="1:24" ht="14" customHeight="1">
      <c r="B8" s="80" t="s">
        <v>84</v>
      </c>
      <c r="C8" s="80"/>
      <c r="D8" s="80"/>
      <c r="E8" s="80"/>
      <c r="F8" s="80"/>
      <c r="G8" s="46"/>
      <c r="H8" s="80" t="s">
        <v>84</v>
      </c>
      <c r="I8" s="80"/>
      <c r="J8" s="80"/>
      <c r="K8" s="80"/>
      <c r="L8" s="80"/>
      <c r="M8" s="46"/>
      <c r="N8" s="80" t="s">
        <v>84</v>
      </c>
      <c r="O8" s="80"/>
      <c r="P8" s="80"/>
      <c r="Q8" s="80"/>
      <c r="R8" s="80"/>
      <c r="S8" s="46"/>
      <c r="T8" s="80" t="s">
        <v>84</v>
      </c>
      <c r="U8" s="80"/>
      <c r="V8" s="80"/>
      <c r="W8" s="80"/>
      <c r="X8" s="80"/>
    </row>
    <row r="9" spans="1:24" ht="14" customHeight="1">
      <c r="B9" s="80"/>
      <c r="C9" s="80"/>
      <c r="D9" s="80"/>
      <c r="E9" s="80"/>
      <c r="F9" s="80"/>
      <c r="G9" s="46"/>
      <c r="H9" s="80"/>
      <c r="I9" s="80"/>
      <c r="J9" s="80"/>
      <c r="K9" s="80"/>
      <c r="L9" s="80"/>
      <c r="M9" s="46"/>
      <c r="N9" s="80"/>
      <c r="O9" s="80"/>
      <c r="P9" s="80"/>
      <c r="Q9" s="80"/>
      <c r="R9" s="80"/>
      <c r="S9" s="46"/>
      <c r="T9" s="80"/>
      <c r="U9" s="80"/>
      <c r="V9" s="80"/>
      <c r="W9" s="80"/>
      <c r="X9" s="80"/>
    </row>
    <row r="10" spans="1:24">
      <c r="G10" s="46"/>
      <c r="H10" s="2"/>
      <c r="I10" s="2"/>
      <c r="J10" s="2"/>
      <c r="K10" s="2"/>
      <c r="M10" s="46"/>
      <c r="N10" s="2"/>
      <c r="O10" s="2"/>
      <c r="P10" s="2"/>
      <c r="Q10" s="2"/>
      <c r="S10" s="46"/>
      <c r="T10" s="2"/>
      <c r="U10" s="2"/>
      <c r="V10" s="2"/>
      <c r="W10" s="2"/>
    </row>
    <row r="11" spans="1:24" ht="15" thickBot="1">
      <c r="G11" s="46"/>
      <c r="H11" s="2"/>
      <c r="I11" s="2"/>
      <c r="J11" s="2"/>
      <c r="K11" s="2"/>
      <c r="M11" s="46"/>
      <c r="N11" s="2"/>
      <c r="O11" s="2"/>
      <c r="P11" s="2"/>
      <c r="Q11" s="2"/>
      <c r="S11" s="46"/>
      <c r="T11" s="2"/>
      <c r="U11" s="2"/>
      <c r="V11" s="2"/>
      <c r="W11" s="2"/>
    </row>
    <row r="12" spans="1:24" ht="14" customHeight="1">
      <c r="B12" s="82" t="s">
        <v>72</v>
      </c>
      <c r="C12" s="81"/>
      <c r="D12" s="81"/>
      <c r="G12" s="46"/>
      <c r="H12" s="84" t="s">
        <v>71</v>
      </c>
      <c r="I12" s="81"/>
      <c r="J12" s="75"/>
      <c r="K12" s="86"/>
      <c r="M12" s="46"/>
      <c r="N12" s="84" t="s">
        <v>158</v>
      </c>
      <c r="O12" s="81"/>
      <c r="P12" s="81"/>
      <c r="Q12" s="86"/>
      <c r="S12" s="46"/>
      <c r="T12" s="84" t="s">
        <v>70</v>
      </c>
      <c r="V12" s="81"/>
      <c r="W12" s="86"/>
    </row>
    <row r="13" spans="1:24" ht="14" customHeight="1" thickBot="1">
      <c r="B13" s="83"/>
      <c r="C13" s="81"/>
      <c r="D13" s="81"/>
      <c r="G13" s="46"/>
      <c r="H13" s="85"/>
      <c r="I13" s="81"/>
      <c r="J13" s="75"/>
      <c r="K13" s="86"/>
      <c r="M13" s="46"/>
      <c r="N13" s="85"/>
      <c r="O13" s="81"/>
      <c r="P13" s="81"/>
      <c r="Q13" s="86"/>
      <c r="S13" s="46"/>
      <c r="T13" s="85"/>
      <c r="V13" s="81"/>
      <c r="W13" s="86"/>
    </row>
    <row r="14" spans="1:24">
      <c r="A14" s="46" t="s">
        <v>90</v>
      </c>
      <c r="B14" s="70">
        <v>19</v>
      </c>
      <c r="C14" s="65"/>
      <c r="D14" s="65"/>
      <c r="G14" s="46" t="s">
        <v>86</v>
      </c>
      <c r="H14" s="70">
        <v>5.22</v>
      </c>
      <c r="I14" s="65"/>
      <c r="J14" s="75"/>
      <c r="K14" s="65"/>
      <c r="M14" s="46" t="s">
        <v>91</v>
      </c>
      <c r="N14" s="70">
        <v>49.8</v>
      </c>
      <c r="O14" s="65"/>
      <c r="P14" s="65"/>
      <c r="Q14" s="65"/>
      <c r="S14" s="46" t="s">
        <v>89</v>
      </c>
      <c r="T14" s="70">
        <v>3.09</v>
      </c>
      <c r="V14" s="65"/>
      <c r="W14" s="65"/>
    </row>
    <row r="15" spans="1:24">
      <c r="A15" s="46" t="s">
        <v>98</v>
      </c>
      <c r="B15" s="70">
        <v>17</v>
      </c>
      <c r="C15" s="65"/>
      <c r="D15" s="65"/>
      <c r="G15" s="46" t="s">
        <v>98</v>
      </c>
      <c r="H15" s="70">
        <v>5.3</v>
      </c>
      <c r="I15" s="65"/>
      <c r="J15" s="75"/>
      <c r="K15" s="65"/>
      <c r="M15" s="46" t="s">
        <v>92</v>
      </c>
      <c r="N15" s="70">
        <v>45</v>
      </c>
      <c r="O15" s="65"/>
      <c r="P15" s="65"/>
      <c r="Q15" s="65"/>
      <c r="S15" s="46" t="s">
        <v>91</v>
      </c>
      <c r="T15" s="70">
        <v>3.43</v>
      </c>
      <c r="V15" s="65"/>
      <c r="W15" s="65"/>
    </row>
    <row r="16" spans="1:24">
      <c r="A16" s="46" t="s">
        <v>86</v>
      </c>
      <c r="B16" s="70">
        <v>17</v>
      </c>
      <c r="C16" s="65"/>
      <c r="D16" s="65"/>
      <c r="G16" s="46" t="s">
        <v>92</v>
      </c>
      <c r="H16" s="70">
        <v>5.32</v>
      </c>
      <c r="I16" s="65"/>
      <c r="J16" s="75"/>
      <c r="K16" s="65"/>
      <c r="M16" s="46" t="s">
        <v>85</v>
      </c>
      <c r="N16" s="70">
        <v>42.5</v>
      </c>
      <c r="O16" s="65"/>
      <c r="P16" s="65"/>
      <c r="Q16" s="65"/>
      <c r="S16" s="46" t="s">
        <v>90</v>
      </c>
      <c r="T16" s="70">
        <v>3.52</v>
      </c>
      <c r="V16" s="65"/>
      <c r="W16" s="65"/>
    </row>
    <row r="17" spans="1:23">
      <c r="A17" s="46" t="s">
        <v>89</v>
      </c>
      <c r="B17" s="70">
        <v>16.5</v>
      </c>
      <c r="C17" s="65"/>
      <c r="D17" s="65"/>
      <c r="G17" s="46" t="s">
        <v>95</v>
      </c>
      <c r="H17" s="70">
        <v>5.32</v>
      </c>
      <c r="I17" s="65"/>
      <c r="J17" s="75"/>
      <c r="K17" s="65"/>
      <c r="M17" s="46" t="s">
        <v>89</v>
      </c>
      <c r="N17" s="70">
        <v>41.9</v>
      </c>
      <c r="O17" s="65"/>
      <c r="P17" s="65"/>
      <c r="Q17" s="65"/>
      <c r="S17" s="46" t="s">
        <v>98</v>
      </c>
      <c r="T17" s="70">
        <v>3.58</v>
      </c>
      <c r="V17" s="65"/>
      <c r="W17" s="65"/>
    </row>
    <row r="18" spans="1:23">
      <c r="A18" s="46" t="s">
        <v>95</v>
      </c>
      <c r="B18" s="70">
        <v>16.5</v>
      </c>
      <c r="C18" s="65"/>
      <c r="D18" s="65"/>
      <c r="G18" s="46" t="s">
        <v>89</v>
      </c>
      <c r="H18" s="70">
        <v>5.32</v>
      </c>
      <c r="I18" s="65"/>
      <c r="J18" s="75"/>
      <c r="K18" s="65"/>
      <c r="M18" s="46" t="s">
        <v>98</v>
      </c>
      <c r="N18" s="70">
        <v>41.6</v>
      </c>
      <c r="O18" s="65"/>
      <c r="P18" s="65"/>
      <c r="Q18" s="65"/>
      <c r="S18" s="46" t="s">
        <v>86</v>
      </c>
      <c r="T18" s="70">
        <v>3.58</v>
      </c>
      <c r="V18" s="65"/>
      <c r="W18" s="65"/>
    </row>
    <row r="19" spans="1:23">
      <c r="A19" s="46" t="s">
        <v>94</v>
      </c>
      <c r="B19" s="70">
        <v>16.5</v>
      </c>
      <c r="C19" s="65"/>
      <c r="D19" s="65"/>
      <c r="G19" s="46" t="s">
        <v>94</v>
      </c>
      <c r="H19" s="70">
        <v>5.46</v>
      </c>
      <c r="I19" s="65"/>
      <c r="J19" s="75"/>
      <c r="K19" s="65"/>
      <c r="M19" s="46" t="s">
        <v>95</v>
      </c>
      <c r="N19" s="70">
        <v>40</v>
      </c>
      <c r="O19" s="65"/>
      <c r="P19" s="65"/>
      <c r="Q19" s="65"/>
      <c r="S19" s="46" t="s">
        <v>95</v>
      </c>
      <c r="T19" s="70">
        <v>3.59</v>
      </c>
      <c r="V19" s="65"/>
      <c r="W19" s="65"/>
    </row>
    <row r="20" spans="1:23">
      <c r="A20" s="46" t="s">
        <v>85</v>
      </c>
      <c r="B20" s="70">
        <v>16.5</v>
      </c>
      <c r="C20" s="65"/>
      <c r="D20" s="65"/>
      <c r="G20" s="46" t="s">
        <v>90</v>
      </c>
      <c r="H20" s="70">
        <v>5.48</v>
      </c>
      <c r="I20" s="65"/>
      <c r="J20" s="75"/>
      <c r="K20" s="65"/>
      <c r="M20" s="46" t="s">
        <v>94</v>
      </c>
      <c r="N20" s="70">
        <v>39.1</v>
      </c>
      <c r="O20" s="65"/>
      <c r="P20" s="65"/>
      <c r="Q20" s="65"/>
      <c r="S20" s="46" t="s">
        <v>92</v>
      </c>
      <c r="T20" s="70">
        <v>3.65</v>
      </c>
      <c r="V20" s="65"/>
      <c r="W20" s="65"/>
    </row>
    <row r="21" spans="1:23">
      <c r="A21" s="46" t="s">
        <v>92</v>
      </c>
      <c r="B21" s="70">
        <v>16.5</v>
      </c>
      <c r="C21" s="65"/>
      <c r="D21" s="65"/>
      <c r="G21" s="46" t="s">
        <v>91</v>
      </c>
      <c r="H21" s="70">
        <v>5.58</v>
      </c>
      <c r="I21" s="65"/>
      <c r="J21" s="75"/>
      <c r="K21" s="65"/>
      <c r="M21" s="46" t="s">
        <v>90</v>
      </c>
      <c r="N21" s="70">
        <v>38.5</v>
      </c>
      <c r="O21" s="65"/>
      <c r="P21" s="65"/>
      <c r="Q21" s="65"/>
      <c r="S21" s="46" t="s">
        <v>94</v>
      </c>
      <c r="T21" s="70">
        <v>3.7</v>
      </c>
      <c r="V21" s="65"/>
      <c r="W21" s="65"/>
    </row>
    <row r="22" spans="1:23">
      <c r="A22" s="46" t="s">
        <v>87</v>
      </c>
      <c r="B22" s="70">
        <v>16</v>
      </c>
      <c r="C22" s="65"/>
      <c r="D22" s="65"/>
      <c r="G22" s="46" t="s">
        <v>159</v>
      </c>
      <c r="H22" s="70">
        <v>5.61</v>
      </c>
      <c r="I22" s="65"/>
      <c r="J22" s="75"/>
      <c r="K22" s="65"/>
      <c r="M22" s="46" t="s">
        <v>88</v>
      </c>
      <c r="N22" s="70">
        <v>38</v>
      </c>
      <c r="O22" s="65"/>
      <c r="P22" s="65"/>
      <c r="Q22" s="65"/>
      <c r="S22" s="46" t="s">
        <v>85</v>
      </c>
      <c r="T22" s="70">
        <v>3.72</v>
      </c>
      <c r="V22" s="65"/>
      <c r="W22" s="65"/>
    </row>
    <row r="23" spans="1:23">
      <c r="A23" s="46" t="s">
        <v>88</v>
      </c>
      <c r="B23" s="70">
        <v>16</v>
      </c>
      <c r="C23" s="65"/>
      <c r="D23" s="65"/>
      <c r="G23" s="46" t="s">
        <v>88</v>
      </c>
      <c r="H23" s="70">
        <v>5.73</v>
      </c>
      <c r="I23" s="65"/>
      <c r="J23" s="75"/>
      <c r="K23" s="65"/>
      <c r="M23" s="46" t="s">
        <v>97</v>
      </c>
      <c r="N23" s="70">
        <v>36.6</v>
      </c>
      <c r="O23" s="65"/>
      <c r="P23" s="65"/>
      <c r="Q23" s="65"/>
      <c r="S23" s="46" t="s">
        <v>88</v>
      </c>
      <c r="T23" s="70">
        <v>3.76</v>
      </c>
      <c r="V23" s="65"/>
      <c r="W23" s="65"/>
    </row>
    <row r="24" spans="1:23">
      <c r="A24" s="46" t="s">
        <v>91</v>
      </c>
      <c r="B24" s="70">
        <v>16</v>
      </c>
      <c r="C24" s="65"/>
      <c r="D24" s="65"/>
      <c r="G24" s="46" t="s">
        <v>97</v>
      </c>
      <c r="H24" s="70">
        <v>5.74</v>
      </c>
      <c r="I24" s="65"/>
      <c r="J24" s="75"/>
      <c r="K24" s="65"/>
      <c r="M24" s="46" t="s">
        <v>87</v>
      </c>
      <c r="N24" s="70">
        <v>36.200000000000003</v>
      </c>
      <c r="O24" s="65"/>
      <c r="P24" s="65"/>
      <c r="Q24" s="65"/>
      <c r="S24" s="46" t="s">
        <v>93</v>
      </c>
      <c r="T24" s="70">
        <v>3.79</v>
      </c>
      <c r="V24" s="65"/>
      <c r="W24" s="65"/>
    </row>
    <row r="25" spans="1:23">
      <c r="A25" s="46" t="s">
        <v>97</v>
      </c>
      <c r="B25" s="70">
        <v>16</v>
      </c>
      <c r="C25" s="65"/>
      <c r="D25" s="65"/>
      <c r="G25" s="46" t="s">
        <v>96</v>
      </c>
      <c r="H25" s="70">
        <v>5.82</v>
      </c>
      <c r="I25" s="65"/>
      <c r="J25" s="75"/>
      <c r="K25" s="65"/>
      <c r="M25" s="46" t="s">
        <v>86</v>
      </c>
      <c r="N25" s="70">
        <v>35.299999999999997</v>
      </c>
      <c r="O25" s="65"/>
      <c r="P25" s="65"/>
      <c r="Q25" s="65"/>
      <c r="S25" s="46" t="s">
        <v>96</v>
      </c>
      <c r="T25" s="70">
        <v>3.81</v>
      </c>
      <c r="V25" s="65"/>
      <c r="W25" s="65"/>
    </row>
    <row r="26" spans="1:23">
      <c r="A26" s="46" t="s">
        <v>96</v>
      </c>
      <c r="B26" s="70">
        <v>14</v>
      </c>
      <c r="C26" s="65"/>
      <c r="D26" s="65"/>
      <c r="G26" s="46" t="s">
        <v>87</v>
      </c>
      <c r="H26" s="70">
        <v>5.87</v>
      </c>
      <c r="I26" s="65"/>
      <c r="J26" s="75"/>
      <c r="K26" s="65"/>
      <c r="M26" s="46" t="s">
        <v>160</v>
      </c>
      <c r="N26" s="70">
        <v>34.5</v>
      </c>
      <c r="O26" s="65"/>
      <c r="P26" s="65"/>
      <c r="Q26" s="65"/>
      <c r="S26" s="46" t="s">
        <v>87</v>
      </c>
      <c r="T26" s="70">
        <v>3.85</v>
      </c>
      <c r="V26" s="65"/>
      <c r="W26" s="65"/>
    </row>
    <row r="27" spans="1:23" ht="15" thickBot="1">
      <c r="A27" s="46" t="s">
        <v>93</v>
      </c>
      <c r="B27" s="71">
        <v>14</v>
      </c>
      <c r="C27" s="65"/>
      <c r="D27" s="65"/>
      <c r="G27" s="46" t="s">
        <v>93</v>
      </c>
      <c r="H27" s="71">
        <v>6.13</v>
      </c>
      <c r="I27" s="65"/>
      <c r="J27" s="75"/>
      <c r="K27" s="65"/>
      <c r="M27" s="46" t="s">
        <v>93</v>
      </c>
      <c r="N27" s="71">
        <v>32.5</v>
      </c>
      <c r="O27" s="65"/>
      <c r="P27" s="65"/>
      <c r="Q27" s="65"/>
      <c r="S27" s="46" t="s">
        <v>97</v>
      </c>
      <c r="T27" s="71">
        <v>3.87</v>
      </c>
      <c r="V27" s="65"/>
      <c r="W27" s="65"/>
    </row>
    <row r="28" spans="1:23" ht="15" thickBot="1">
      <c r="C28" s="66"/>
      <c r="D28" s="65"/>
      <c r="G28" s="46"/>
      <c r="H28" s="2"/>
      <c r="I28" s="66"/>
      <c r="J28" s="75"/>
      <c r="K28" s="65"/>
      <c r="M28" s="46"/>
      <c r="N28" s="7"/>
      <c r="O28" s="66"/>
      <c r="P28" s="65"/>
      <c r="Q28" s="65"/>
      <c r="S28" s="46"/>
      <c r="T28" s="7"/>
      <c r="V28" s="65"/>
      <c r="W28" s="65"/>
    </row>
    <row r="29" spans="1:23">
      <c r="A29" s="47" t="s">
        <v>155</v>
      </c>
      <c r="B29" s="72">
        <f>AVERAGE(B14:B27)</f>
        <v>16.25</v>
      </c>
      <c r="C29" s="67"/>
      <c r="D29" s="67"/>
      <c r="G29" s="47" t="s">
        <v>155</v>
      </c>
      <c r="H29" s="72">
        <f t="shared" ref="H29" si="0">AVERAGE(H14:H27)</f>
        <v>5.5642857142857149</v>
      </c>
      <c r="I29" s="67"/>
      <c r="J29" s="75"/>
      <c r="K29" s="68"/>
      <c r="M29" s="47" t="s">
        <v>155</v>
      </c>
      <c r="N29" s="72">
        <v>39.392857142857146</v>
      </c>
      <c r="O29" s="67"/>
      <c r="P29" s="68"/>
      <c r="Q29" s="68"/>
      <c r="S29" s="47" t="s">
        <v>155</v>
      </c>
      <c r="T29" s="72">
        <f t="shared" ref="T29" si="1">AVERAGE(T14:T27)</f>
        <v>3.6385714285714283</v>
      </c>
      <c r="V29" s="68"/>
      <c r="W29" s="68"/>
    </row>
    <row r="30" spans="1:23" ht="15" thickBot="1">
      <c r="A30" s="47" t="s">
        <v>156</v>
      </c>
      <c r="B30" s="73">
        <f>AVERAGE(TBLDatabase[30:15])</f>
        <v>18.261363636363637</v>
      </c>
      <c r="C30" s="69"/>
      <c r="D30" s="69"/>
      <c r="G30" s="47" t="s">
        <v>156</v>
      </c>
      <c r="H30" s="73">
        <f>AVERAGE(TBLDatabase[5-0-5 Agility (s)])</f>
        <v>5.3102272727272721</v>
      </c>
      <c r="I30" s="69"/>
      <c r="J30" s="75"/>
      <c r="K30" s="69"/>
      <c r="M30" s="47" t="s">
        <v>156</v>
      </c>
      <c r="N30" s="73">
        <f>AVERAGE(TBLDatabase[Jump (cm)])</f>
        <v>45.612499999999997</v>
      </c>
      <c r="O30" s="69"/>
      <c r="P30" s="69"/>
      <c r="Q30" s="69"/>
      <c r="S30" s="47" t="s">
        <v>156</v>
      </c>
      <c r="T30" s="73">
        <f>AVERAGE(TBLDatabase[20m Sprint (s)])</f>
        <v>3.3723863636363656</v>
      </c>
      <c r="V30" s="69"/>
      <c r="W30" s="69"/>
    </row>
    <row r="31" spans="1:23">
      <c r="G31" s="46"/>
      <c r="H31" s="2"/>
      <c r="I31" s="2"/>
      <c r="J31" s="2"/>
      <c r="K31" s="2"/>
      <c r="M31" s="46"/>
      <c r="N31" s="2"/>
      <c r="O31" s="2"/>
      <c r="P31" s="2"/>
      <c r="Q31" s="2"/>
      <c r="S31" s="46"/>
      <c r="T31" s="2"/>
      <c r="U31" s="2"/>
      <c r="V31" s="65"/>
      <c r="W31" s="65"/>
    </row>
    <row r="32" spans="1:23">
      <c r="G32" s="46"/>
      <c r="H32" s="2"/>
      <c r="I32" s="2"/>
      <c r="J32" s="2"/>
      <c r="K32" s="2"/>
      <c r="M32" s="46"/>
      <c r="N32" s="2"/>
      <c r="O32" s="2"/>
      <c r="P32" s="2"/>
      <c r="Q32" s="2"/>
      <c r="S32" s="46"/>
      <c r="T32" s="2"/>
      <c r="U32" s="2"/>
      <c r="V32" s="2"/>
      <c r="W32" s="2"/>
    </row>
    <row r="33" spans="7:23">
      <c r="G33" s="46"/>
      <c r="H33" s="2"/>
      <c r="I33" s="2"/>
      <c r="J33" s="2"/>
      <c r="K33" s="2"/>
      <c r="M33" s="46"/>
      <c r="N33" s="2"/>
      <c r="O33" s="2"/>
      <c r="P33" s="2"/>
      <c r="Q33" s="2"/>
      <c r="S33" s="46"/>
      <c r="T33" s="2"/>
      <c r="U33" s="2"/>
      <c r="V33" s="2"/>
      <c r="W33" s="2"/>
    </row>
    <row r="34" spans="7:23">
      <c r="G34" s="46"/>
      <c r="H34" s="2"/>
      <c r="I34" s="2"/>
      <c r="J34" s="2"/>
      <c r="K34" s="2"/>
      <c r="M34" s="46"/>
      <c r="N34" s="2"/>
      <c r="O34" s="2"/>
      <c r="P34" s="2"/>
      <c r="Q34" s="2"/>
      <c r="S34" s="46"/>
      <c r="T34" s="2"/>
      <c r="U34" s="2"/>
      <c r="V34" s="2"/>
      <c r="W34" s="2"/>
    </row>
    <row r="35" spans="7:23">
      <c r="G35" s="46"/>
      <c r="H35" s="2"/>
      <c r="I35" s="2"/>
      <c r="J35" s="2"/>
      <c r="K35" s="2"/>
      <c r="M35" s="46"/>
      <c r="N35" s="2"/>
      <c r="O35" s="2"/>
      <c r="P35" s="2"/>
      <c r="Q35" s="2"/>
      <c r="S35" s="46"/>
      <c r="T35" s="2"/>
      <c r="U35" s="2"/>
      <c r="V35" s="2"/>
      <c r="W35" s="2"/>
    </row>
    <row r="36" spans="7:23">
      <c r="G36" s="46"/>
      <c r="H36" s="2"/>
      <c r="I36" s="2"/>
      <c r="J36" s="2"/>
      <c r="K36" s="2"/>
      <c r="M36" s="46"/>
      <c r="N36" s="2"/>
      <c r="O36" s="2"/>
      <c r="P36" s="2"/>
      <c r="Q36" s="2"/>
      <c r="S36" s="46"/>
      <c r="T36" s="2"/>
      <c r="U36" s="2"/>
      <c r="V36" s="2"/>
      <c r="W36" s="2"/>
    </row>
    <row r="37" spans="7:23">
      <c r="G37" s="46"/>
      <c r="H37" s="2"/>
      <c r="I37" s="2"/>
      <c r="J37" s="2"/>
      <c r="K37" s="2"/>
      <c r="M37" s="46"/>
      <c r="N37" s="2"/>
      <c r="O37" s="2"/>
      <c r="P37" s="2"/>
      <c r="Q37" s="2"/>
      <c r="S37" s="46"/>
      <c r="T37" s="2"/>
      <c r="U37" s="2"/>
      <c r="V37" s="2"/>
      <c r="W37" s="2"/>
    </row>
    <row r="38" spans="7:23">
      <c r="G38" s="46"/>
      <c r="H38" s="2"/>
      <c r="I38" s="2"/>
      <c r="J38" s="2"/>
      <c r="K38" s="2"/>
      <c r="M38" s="46"/>
      <c r="N38" s="2"/>
      <c r="O38" s="2"/>
      <c r="P38" s="2"/>
      <c r="Q38" s="2"/>
      <c r="S38" s="46"/>
      <c r="T38" s="2"/>
      <c r="U38" s="2"/>
      <c r="V38" s="2"/>
      <c r="W38" s="2"/>
    </row>
    <row r="39" spans="7:23">
      <c r="G39" s="46"/>
      <c r="H39" s="2"/>
      <c r="I39" s="2"/>
      <c r="J39" s="2"/>
      <c r="K39" s="2"/>
      <c r="M39" s="46"/>
      <c r="N39" s="2"/>
      <c r="O39" s="2"/>
      <c r="P39" s="2"/>
      <c r="Q39" s="2"/>
      <c r="S39" s="46"/>
      <c r="T39" s="2"/>
      <c r="U39" s="2"/>
      <c r="V39" s="2"/>
      <c r="W39" s="2"/>
    </row>
    <row r="40" spans="7:23">
      <c r="G40" s="46"/>
      <c r="H40" s="2"/>
      <c r="I40" s="2"/>
      <c r="J40" s="2"/>
      <c r="K40" s="2"/>
      <c r="M40" s="46"/>
      <c r="N40" s="2"/>
      <c r="O40" s="2"/>
      <c r="P40" s="2"/>
      <c r="Q40" s="2"/>
      <c r="S40" s="46"/>
      <c r="T40" s="2"/>
      <c r="U40" s="2"/>
      <c r="V40" s="2"/>
      <c r="W40" s="2"/>
    </row>
    <row r="41" spans="7:23">
      <c r="G41" s="46"/>
      <c r="H41" s="2"/>
      <c r="I41" s="2"/>
      <c r="J41" s="2"/>
      <c r="K41" s="2"/>
      <c r="M41" s="46"/>
      <c r="N41" s="2"/>
      <c r="O41" s="2"/>
      <c r="P41" s="2"/>
      <c r="Q41" s="2"/>
      <c r="S41" s="46"/>
      <c r="T41" s="2"/>
      <c r="U41" s="2"/>
      <c r="V41" s="2"/>
      <c r="W41" s="2"/>
    </row>
    <row r="42" spans="7:23">
      <c r="G42" s="46"/>
      <c r="H42" s="2"/>
      <c r="I42" s="2"/>
      <c r="J42" s="2"/>
      <c r="K42" s="2"/>
      <c r="M42" s="46"/>
      <c r="N42" s="2"/>
      <c r="O42" s="2"/>
      <c r="P42" s="2"/>
      <c r="Q42" s="2"/>
      <c r="S42" s="46"/>
      <c r="T42" s="2"/>
      <c r="U42" s="2"/>
      <c r="V42" s="2"/>
      <c r="W42" s="2"/>
    </row>
    <row r="43" spans="7:23">
      <c r="G43" s="46"/>
      <c r="H43" s="2"/>
      <c r="I43" s="2"/>
      <c r="J43" s="2"/>
      <c r="K43" s="2"/>
      <c r="M43" s="46"/>
      <c r="N43" s="2"/>
      <c r="O43" s="2"/>
      <c r="P43" s="2"/>
      <c r="Q43" s="2"/>
      <c r="S43" s="46"/>
      <c r="T43" s="2"/>
      <c r="U43" s="2"/>
      <c r="V43" s="2"/>
      <c r="W43" s="2"/>
    </row>
    <row r="44" spans="7:23">
      <c r="G44" s="46"/>
      <c r="H44" s="2"/>
      <c r="I44" s="2"/>
      <c r="J44" s="2"/>
      <c r="K44" s="2"/>
      <c r="M44" s="46"/>
      <c r="N44" s="2"/>
      <c r="O44" s="2"/>
      <c r="P44" s="2"/>
      <c r="Q44" s="2"/>
      <c r="S44" s="46"/>
      <c r="T44" s="2"/>
      <c r="U44" s="2"/>
      <c r="V44" s="2"/>
      <c r="W44" s="2"/>
    </row>
    <row r="45" spans="7:23">
      <c r="G45" s="46"/>
      <c r="H45" s="2"/>
      <c r="I45" s="2"/>
      <c r="J45" s="2"/>
      <c r="K45" s="2"/>
      <c r="M45" s="46"/>
      <c r="N45" s="2"/>
      <c r="O45" s="2"/>
      <c r="P45" s="2"/>
      <c r="Q45" s="2"/>
      <c r="S45" s="46"/>
      <c r="T45" s="2"/>
      <c r="U45" s="2"/>
      <c r="V45" s="2"/>
      <c r="W45" s="2"/>
    </row>
    <row r="46" spans="7:23">
      <c r="G46" s="46"/>
      <c r="H46" s="2"/>
      <c r="I46" s="2"/>
      <c r="J46" s="2"/>
      <c r="K46" s="2"/>
      <c r="M46" s="46"/>
      <c r="N46" s="2"/>
      <c r="O46" s="2"/>
      <c r="P46" s="2"/>
      <c r="Q46" s="2"/>
      <c r="S46" s="46"/>
      <c r="T46" s="2"/>
      <c r="U46" s="2"/>
      <c r="V46" s="2"/>
      <c r="W46" s="2"/>
    </row>
    <row r="47" spans="7:23">
      <c r="G47" s="46"/>
      <c r="H47" s="2"/>
      <c r="I47" s="2"/>
      <c r="J47" s="2"/>
      <c r="K47" s="2"/>
      <c r="M47" s="46"/>
      <c r="N47" s="2"/>
      <c r="O47" s="2"/>
      <c r="P47" s="2"/>
      <c r="Q47" s="2"/>
      <c r="S47" s="46"/>
      <c r="T47" s="2"/>
      <c r="U47" s="2"/>
      <c r="V47" s="2"/>
      <c r="W47" s="2"/>
    </row>
    <row r="48" spans="7:23">
      <c r="G48" s="46"/>
      <c r="H48" s="2"/>
      <c r="I48" s="2"/>
      <c r="J48" s="2"/>
      <c r="K48" s="2"/>
      <c r="M48" s="46"/>
      <c r="N48" s="2"/>
      <c r="O48" s="2"/>
      <c r="P48" s="2"/>
      <c r="Q48" s="2"/>
      <c r="S48" s="46"/>
      <c r="T48" s="2"/>
      <c r="U48" s="2"/>
      <c r="V48" s="2"/>
      <c r="W48" s="2"/>
    </row>
    <row r="49" spans="1:24">
      <c r="G49" s="46"/>
      <c r="H49" s="2"/>
      <c r="I49" s="2"/>
      <c r="J49" s="2"/>
      <c r="K49" s="2"/>
      <c r="M49" s="46"/>
      <c r="N49" s="2"/>
      <c r="O49" s="2"/>
      <c r="P49" s="2"/>
      <c r="Q49" s="2"/>
      <c r="S49" s="46"/>
      <c r="T49" s="2"/>
      <c r="U49" s="2"/>
      <c r="V49" s="2"/>
      <c r="W49" s="2"/>
    </row>
    <row r="50" spans="1:24" ht="14" customHeight="1">
      <c r="B50" s="79" t="s">
        <v>153</v>
      </c>
      <c r="C50" s="79"/>
      <c r="D50" s="79"/>
      <c r="E50" s="79"/>
      <c r="F50" s="79"/>
      <c r="G50" s="46"/>
      <c r="H50" s="79" t="s">
        <v>153</v>
      </c>
      <c r="I50" s="79"/>
      <c r="J50" s="79"/>
      <c r="K50" s="79"/>
      <c r="L50" s="79"/>
      <c r="M50" s="46"/>
      <c r="N50" s="79" t="s">
        <v>153</v>
      </c>
      <c r="O50" s="79"/>
      <c r="P50" s="79"/>
      <c r="Q50" s="79"/>
      <c r="R50" s="79"/>
      <c r="S50" s="46"/>
      <c r="T50" s="79" t="s">
        <v>153</v>
      </c>
      <c r="U50" s="79"/>
      <c r="V50" s="79"/>
      <c r="W50" s="79"/>
      <c r="X50" s="79"/>
    </row>
    <row r="51" spans="1:24" ht="14" customHeight="1">
      <c r="B51" s="79"/>
      <c r="C51" s="79"/>
      <c r="D51" s="79"/>
      <c r="E51" s="79"/>
      <c r="F51" s="79"/>
      <c r="G51" s="46"/>
      <c r="H51" s="79"/>
      <c r="I51" s="79"/>
      <c r="J51" s="79"/>
      <c r="K51" s="79"/>
      <c r="L51" s="79"/>
      <c r="M51" s="46"/>
      <c r="N51" s="79"/>
      <c r="O51" s="79"/>
      <c r="P51" s="79"/>
      <c r="Q51" s="79"/>
      <c r="R51" s="79"/>
      <c r="S51" s="46"/>
      <c r="T51" s="79"/>
      <c r="U51" s="79"/>
      <c r="V51" s="79"/>
      <c r="W51" s="79"/>
      <c r="X51" s="79"/>
    </row>
    <row r="52" spans="1:24" ht="14" customHeight="1">
      <c r="B52" s="79"/>
      <c r="C52" s="79"/>
      <c r="D52" s="79"/>
      <c r="E52" s="79"/>
      <c r="F52" s="79"/>
      <c r="G52" s="46"/>
      <c r="H52" s="79"/>
      <c r="I52" s="79"/>
      <c r="J52" s="79"/>
      <c r="K52" s="79"/>
      <c r="L52" s="79"/>
      <c r="M52" s="46"/>
      <c r="N52" s="79"/>
      <c r="O52" s="79"/>
      <c r="P52" s="79"/>
      <c r="Q52" s="79"/>
      <c r="R52" s="79"/>
      <c r="S52" s="46"/>
      <c r="T52" s="79"/>
      <c r="U52" s="79"/>
      <c r="V52" s="79"/>
      <c r="W52" s="79"/>
      <c r="X52" s="79"/>
    </row>
    <row r="53" spans="1:24" ht="14" customHeight="1">
      <c r="B53" s="79" t="s">
        <v>154</v>
      </c>
      <c r="C53" s="79"/>
      <c r="D53" s="79"/>
      <c r="E53" s="79"/>
      <c r="F53" s="79"/>
      <c r="G53" s="46"/>
      <c r="H53" s="79" t="s">
        <v>154</v>
      </c>
      <c r="I53" s="79"/>
      <c r="J53" s="79"/>
      <c r="K53" s="79"/>
      <c r="L53" s="79"/>
      <c r="M53" s="46"/>
      <c r="N53" s="79" t="s">
        <v>154</v>
      </c>
      <c r="O53" s="79"/>
      <c r="P53" s="79"/>
      <c r="Q53" s="79"/>
      <c r="R53" s="79"/>
      <c r="S53" s="46"/>
      <c r="T53" s="79" t="s">
        <v>154</v>
      </c>
      <c r="U53" s="79"/>
      <c r="V53" s="79"/>
      <c r="W53" s="79"/>
      <c r="X53" s="79"/>
    </row>
    <row r="54" spans="1:24" ht="14" customHeight="1">
      <c r="B54" s="79"/>
      <c r="C54" s="79"/>
      <c r="D54" s="79"/>
      <c r="E54" s="79"/>
      <c r="F54" s="79"/>
      <c r="G54" s="46"/>
      <c r="H54" s="79"/>
      <c r="I54" s="79"/>
      <c r="J54" s="79"/>
      <c r="K54" s="79"/>
      <c r="L54" s="79"/>
      <c r="M54" s="46"/>
      <c r="N54" s="79"/>
      <c r="O54" s="79"/>
      <c r="P54" s="79"/>
      <c r="Q54" s="79"/>
      <c r="R54" s="79"/>
      <c r="S54" s="46"/>
      <c r="T54" s="79"/>
      <c r="U54" s="79"/>
      <c r="V54" s="79"/>
      <c r="W54" s="79"/>
      <c r="X54" s="79"/>
    </row>
    <row r="55" spans="1:24" ht="14" customHeight="1">
      <c r="B55" s="79"/>
      <c r="C55" s="79"/>
      <c r="D55" s="79"/>
      <c r="E55" s="79"/>
      <c r="F55" s="79"/>
      <c r="G55" s="46"/>
      <c r="H55" s="79"/>
      <c r="I55" s="79"/>
      <c r="J55" s="79"/>
      <c r="K55" s="79"/>
      <c r="L55" s="79"/>
      <c r="M55" s="46"/>
      <c r="N55" s="79"/>
      <c r="O55" s="79"/>
      <c r="P55" s="79"/>
      <c r="Q55" s="79"/>
      <c r="R55" s="79"/>
      <c r="S55" s="46"/>
      <c r="T55" s="79"/>
      <c r="U55" s="79"/>
      <c r="V55" s="79"/>
      <c r="W55" s="79"/>
      <c r="X55" s="79"/>
    </row>
    <row r="56" spans="1:24">
      <c r="G56" s="46"/>
      <c r="H56" s="2"/>
      <c r="I56" s="2"/>
      <c r="J56" s="2"/>
      <c r="K56" s="2"/>
      <c r="M56" s="46"/>
      <c r="N56" s="2"/>
      <c r="O56" s="2"/>
      <c r="P56" s="2"/>
      <c r="Q56" s="2"/>
      <c r="S56" s="46"/>
      <c r="T56" s="2"/>
      <c r="U56" s="2"/>
      <c r="V56" s="2"/>
      <c r="W56" s="2"/>
    </row>
    <row r="57" spans="1:24" ht="14" customHeight="1">
      <c r="B57" s="80" t="s">
        <v>142</v>
      </c>
      <c r="C57" s="80"/>
      <c r="D57" s="80"/>
      <c r="E57" s="80"/>
      <c r="F57" s="80"/>
      <c r="G57" s="46"/>
      <c r="H57" s="80" t="s">
        <v>142</v>
      </c>
      <c r="I57" s="80"/>
      <c r="J57" s="80"/>
      <c r="K57" s="80"/>
      <c r="L57" s="80"/>
      <c r="M57" s="46"/>
      <c r="N57" s="80" t="s">
        <v>142</v>
      </c>
      <c r="O57" s="80"/>
      <c r="P57" s="80"/>
      <c r="Q57" s="80"/>
      <c r="R57" s="80"/>
      <c r="S57" s="46"/>
      <c r="T57" s="80" t="s">
        <v>142</v>
      </c>
      <c r="U57" s="80"/>
      <c r="V57" s="80"/>
      <c r="W57" s="80"/>
      <c r="X57" s="80"/>
    </row>
    <row r="58" spans="1:24" ht="14" customHeight="1">
      <c r="B58" s="80"/>
      <c r="C58" s="80"/>
      <c r="D58" s="80"/>
      <c r="E58" s="80"/>
      <c r="F58" s="80"/>
      <c r="G58" s="46"/>
      <c r="H58" s="80"/>
      <c r="I58" s="80"/>
      <c r="J58" s="80"/>
      <c r="K58" s="80"/>
      <c r="L58" s="80"/>
      <c r="M58" s="46"/>
      <c r="N58" s="80"/>
      <c r="O58" s="80"/>
      <c r="P58" s="80"/>
      <c r="Q58" s="80"/>
      <c r="R58" s="80"/>
      <c r="S58" s="46"/>
      <c r="T58" s="80"/>
      <c r="U58" s="80"/>
      <c r="V58" s="80"/>
      <c r="W58" s="80"/>
      <c r="X58" s="80"/>
    </row>
    <row r="59" spans="1:24">
      <c r="G59" s="46"/>
      <c r="H59" s="2"/>
      <c r="I59" s="2"/>
      <c r="J59" s="2"/>
      <c r="K59" s="2"/>
      <c r="M59" s="46"/>
      <c r="N59" s="2"/>
      <c r="O59" s="2"/>
      <c r="P59" s="2"/>
      <c r="Q59" s="2"/>
      <c r="S59" s="46"/>
      <c r="T59" s="2"/>
      <c r="U59" s="2"/>
      <c r="V59" s="2"/>
      <c r="W59" s="2"/>
    </row>
    <row r="60" spans="1:24" ht="15" thickBot="1">
      <c r="G60" s="46"/>
      <c r="H60" s="2"/>
      <c r="I60" s="2"/>
      <c r="J60" s="2"/>
      <c r="K60" s="2"/>
      <c r="M60" s="46"/>
      <c r="N60" s="2"/>
      <c r="O60" s="2"/>
      <c r="P60" s="2"/>
      <c r="Q60" s="2"/>
      <c r="S60" s="46"/>
      <c r="T60" s="2"/>
      <c r="U60" s="2"/>
      <c r="V60" s="2"/>
      <c r="W60" s="2"/>
    </row>
    <row r="61" spans="1:24" ht="14" customHeight="1">
      <c r="B61" s="82" t="s">
        <v>72</v>
      </c>
      <c r="C61" s="81"/>
      <c r="D61" s="81"/>
      <c r="G61" s="46"/>
      <c r="H61" s="84" t="s">
        <v>71</v>
      </c>
      <c r="I61" s="81"/>
      <c r="J61" s="75"/>
      <c r="K61" s="86"/>
      <c r="M61" s="46"/>
      <c r="N61" s="84" t="s">
        <v>158</v>
      </c>
      <c r="O61" s="81"/>
      <c r="P61" s="81"/>
      <c r="Q61" s="86"/>
      <c r="S61" s="46"/>
      <c r="T61" s="84" t="s">
        <v>70</v>
      </c>
      <c r="V61" s="81"/>
      <c r="W61" s="86"/>
    </row>
    <row r="62" spans="1:24" ht="15" thickBot="1">
      <c r="B62" s="83"/>
      <c r="C62" s="81"/>
      <c r="D62" s="81"/>
      <c r="G62" s="46"/>
      <c r="H62" s="85"/>
      <c r="I62" s="81"/>
      <c r="J62" s="75"/>
      <c r="K62" s="86"/>
      <c r="M62" s="46"/>
      <c r="N62" s="85"/>
      <c r="O62" s="81"/>
      <c r="P62" s="81"/>
      <c r="Q62" s="86"/>
      <c r="S62" s="46"/>
      <c r="T62" s="85"/>
      <c r="V62" s="81"/>
      <c r="W62" s="86"/>
    </row>
    <row r="63" spans="1:24">
      <c r="A63" s="46" t="s">
        <v>61</v>
      </c>
      <c r="B63" s="74">
        <v>19</v>
      </c>
      <c r="C63" s="65"/>
      <c r="D63" s="65"/>
      <c r="G63" s="46" t="s">
        <v>62</v>
      </c>
      <c r="H63" s="74">
        <v>5.01</v>
      </c>
      <c r="I63" s="65"/>
      <c r="J63" s="75"/>
      <c r="K63" s="65"/>
      <c r="M63" s="46" t="s">
        <v>50</v>
      </c>
      <c r="N63" s="74">
        <v>51.6</v>
      </c>
      <c r="O63" s="65"/>
      <c r="P63" s="65"/>
      <c r="Q63" s="65"/>
      <c r="S63" s="46" t="s">
        <v>58</v>
      </c>
      <c r="T63" s="74">
        <v>3.21</v>
      </c>
      <c r="V63" s="65"/>
      <c r="W63" s="65"/>
    </row>
    <row r="64" spans="1:24">
      <c r="A64" s="46" t="s">
        <v>54</v>
      </c>
      <c r="B64" s="70">
        <v>19</v>
      </c>
      <c r="C64" s="65"/>
      <c r="D64" s="65"/>
      <c r="G64" s="46" t="s">
        <v>63</v>
      </c>
      <c r="H64" s="70">
        <v>5.12</v>
      </c>
      <c r="I64" s="65"/>
      <c r="J64" s="75"/>
      <c r="K64" s="65"/>
      <c r="M64" s="46" t="s">
        <v>53</v>
      </c>
      <c r="N64" s="70">
        <v>50</v>
      </c>
      <c r="O64" s="65"/>
      <c r="P64" s="65"/>
      <c r="Q64" s="65"/>
      <c r="S64" s="46" t="s">
        <v>65</v>
      </c>
      <c r="T64" s="70">
        <v>3.27</v>
      </c>
      <c r="V64" s="65"/>
      <c r="W64" s="65"/>
    </row>
    <row r="65" spans="1:23">
      <c r="A65" s="46" t="s">
        <v>51</v>
      </c>
      <c r="B65" s="70">
        <v>19</v>
      </c>
      <c r="C65" s="65"/>
      <c r="D65" s="65"/>
      <c r="G65" s="46" t="s">
        <v>51</v>
      </c>
      <c r="H65" s="70">
        <v>5.21</v>
      </c>
      <c r="I65" s="65"/>
      <c r="J65" s="75"/>
      <c r="K65" s="65"/>
      <c r="M65" s="46" t="s">
        <v>62</v>
      </c>
      <c r="N65" s="70">
        <v>49.7</v>
      </c>
      <c r="O65" s="65"/>
      <c r="P65" s="65"/>
      <c r="Q65" s="65"/>
      <c r="S65" s="46" t="s">
        <v>61</v>
      </c>
      <c r="T65" s="70">
        <v>3.32</v>
      </c>
      <c r="V65" s="65"/>
      <c r="W65" s="65"/>
    </row>
    <row r="66" spans="1:23">
      <c r="A66" s="46" t="s">
        <v>60</v>
      </c>
      <c r="B66" s="70">
        <v>19</v>
      </c>
      <c r="C66" s="65"/>
      <c r="D66" s="65"/>
      <c r="G66" s="46" t="s">
        <v>59</v>
      </c>
      <c r="H66" s="70">
        <v>5.29</v>
      </c>
      <c r="I66" s="65"/>
      <c r="J66" s="75"/>
      <c r="K66" s="65"/>
      <c r="M66" s="46" t="s">
        <v>54</v>
      </c>
      <c r="N66" s="70">
        <v>48.9</v>
      </c>
      <c r="O66" s="65"/>
      <c r="P66" s="65"/>
      <c r="Q66" s="65"/>
      <c r="S66" s="46" t="s">
        <v>62</v>
      </c>
      <c r="T66" s="70">
        <v>3.33</v>
      </c>
      <c r="V66" s="65"/>
      <c r="W66" s="65"/>
    </row>
    <row r="67" spans="1:23">
      <c r="A67" s="46" t="s">
        <v>59</v>
      </c>
      <c r="B67" s="70">
        <v>18.5</v>
      </c>
      <c r="C67" s="65"/>
      <c r="D67" s="65"/>
      <c r="G67" s="46" t="s">
        <v>58</v>
      </c>
      <c r="H67" s="70">
        <v>5.29</v>
      </c>
      <c r="I67" s="65"/>
      <c r="J67" s="75"/>
      <c r="K67" s="65"/>
      <c r="M67" s="46" t="s">
        <v>52</v>
      </c>
      <c r="N67" s="70">
        <v>47.7</v>
      </c>
      <c r="O67" s="65"/>
      <c r="P67" s="65"/>
      <c r="Q67" s="65"/>
      <c r="S67" s="46" t="s">
        <v>53</v>
      </c>
      <c r="T67" s="70">
        <v>3.34</v>
      </c>
      <c r="V67" s="65"/>
      <c r="W67" s="65"/>
    </row>
    <row r="68" spans="1:23">
      <c r="A68" s="46" t="s">
        <v>66</v>
      </c>
      <c r="B68" s="70">
        <v>18.5</v>
      </c>
      <c r="C68" s="65"/>
      <c r="D68" s="65"/>
      <c r="G68" s="46" t="s">
        <v>54</v>
      </c>
      <c r="H68" s="70">
        <v>5.3</v>
      </c>
      <c r="I68" s="65"/>
      <c r="J68" s="75"/>
      <c r="K68" s="65"/>
      <c r="M68" s="46" t="s">
        <v>49</v>
      </c>
      <c r="N68" s="70">
        <v>47.2</v>
      </c>
      <c r="O68" s="65"/>
      <c r="P68" s="65"/>
      <c r="Q68" s="65"/>
      <c r="S68" s="46" t="s">
        <v>64</v>
      </c>
      <c r="T68" s="70">
        <v>3.36</v>
      </c>
      <c r="V68" s="65"/>
      <c r="W68" s="65"/>
    </row>
    <row r="69" spans="1:23">
      <c r="A69" s="46" t="s">
        <v>62</v>
      </c>
      <c r="B69" s="70">
        <v>18</v>
      </c>
      <c r="C69" s="65"/>
      <c r="D69" s="65"/>
      <c r="G69" s="46" t="s">
        <v>65</v>
      </c>
      <c r="H69" s="70">
        <v>5.32</v>
      </c>
      <c r="I69" s="65"/>
      <c r="J69" s="75"/>
      <c r="K69" s="65"/>
      <c r="M69" s="46" t="s">
        <v>51</v>
      </c>
      <c r="N69" s="70">
        <v>45.2</v>
      </c>
      <c r="O69" s="65"/>
      <c r="P69" s="65"/>
      <c r="Q69" s="65"/>
      <c r="S69" s="46" t="s">
        <v>52</v>
      </c>
      <c r="T69" s="70">
        <v>3.42</v>
      </c>
      <c r="V69" s="65"/>
      <c r="W69" s="65"/>
    </row>
    <row r="70" spans="1:23">
      <c r="A70" s="46" t="s">
        <v>64</v>
      </c>
      <c r="B70" s="70">
        <v>18</v>
      </c>
      <c r="C70" s="65"/>
      <c r="D70" s="65"/>
      <c r="G70" s="46" t="s">
        <v>60</v>
      </c>
      <c r="H70" s="70">
        <v>5.32</v>
      </c>
      <c r="I70" s="65"/>
      <c r="J70" s="75"/>
      <c r="K70" s="65"/>
      <c r="M70" s="46" t="s">
        <v>55</v>
      </c>
      <c r="N70" s="70">
        <v>45.2</v>
      </c>
      <c r="O70" s="65"/>
      <c r="P70" s="65"/>
      <c r="Q70" s="65"/>
      <c r="S70" s="46" t="s">
        <v>50</v>
      </c>
      <c r="T70" s="70">
        <v>3.43</v>
      </c>
      <c r="V70" s="65"/>
      <c r="W70" s="65"/>
    </row>
    <row r="71" spans="1:23">
      <c r="A71" s="46" t="s">
        <v>55</v>
      </c>
      <c r="B71" s="70">
        <v>18</v>
      </c>
      <c r="C71" s="65"/>
      <c r="D71" s="65"/>
      <c r="G71" s="46" t="s">
        <v>53</v>
      </c>
      <c r="H71" s="70">
        <v>5.38</v>
      </c>
      <c r="I71" s="65"/>
      <c r="J71" s="75"/>
      <c r="K71" s="65"/>
      <c r="M71" s="46" t="s">
        <v>64</v>
      </c>
      <c r="N71" s="70">
        <v>44.1</v>
      </c>
      <c r="O71" s="65"/>
      <c r="P71" s="65"/>
      <c r="Q71" s="65"/>
      <c r="S71" s="46" t="s">
        <v>51</v>
      </c>
      <c r="T71" s="70">
        <v>3.44</v>
      </c>
      <c r="V71" s="65"/>
      <c r="W71" s="65"/>
    </row>
    <row r="72" spans="1:23">
      <c r="A72" s="46" t="s">
        <v>58</v>
      </c>
      <c r="B72" s="70">
        <v>17.5</v>
      </c>
      <c r="C72" s="65"/>
      <c r="D72" s="65"/>
      <c r="G72" s="46" t="s">
        <v>61</v>
      </c>
      <c r="H72" s="70">
        <v>5.41</v>
      </c>
      <c r="I72" s="65"/>
      <c r="J72" s="75"/>
      <c r="K72" s="65"/>
      <c r="M72" s="46" t="s">
        <v>61</v>
      </c>
      <c r="N72" s="70">
        <v>43.6</v>
      </c>
      <c r="O72" s="65"/>
      <c r="P72" s="65"/>
      <c r="Q72" s="65"/>
      <c r="S72" s="46" t="s">
        <v>59</v>
      </c>
      <c r="T72" s="70">
        <v>3.47</v>
      </c>
      <c r="V72" s="65"/>
      <c r="W72" s="65"/>
    </row>
    <row r="73" spans="1:23">
      <c r="A73" s="46" t="s">
        <v>67</v>
      </c>
      <c r="B73" s="70">
        <v>17.5</v>
      </c>
      <c r="C73" s="65"/>
      <c r="D73" s="65"/>
      <c r="G73" s="46" t="s">
        <v>52</v>
      </c>
      <c r="H73" s="70">
        <v>5.42</v>
      </c>
      <c r="I73" s="65"/>
      <c r="J73" s="75"/>
      <c r="K73" s="65"/>
      <c r="M73" s="46" t="s">
        <v>60</v>
      </c>
      <c r="N73" s="70">
        <v>41.9</v>
      </c>
      <c r="O73" s="65"/>
      <c r="P73" s="65"/>
      <c r="Q73" s="65"/>
      <c r="S73" s="46" t="s">
        <v>60</v>
      </c>
      <c r="T73" s="70">
        <v>3.47</v>
      </c>
      <c r="V73" s="65"/>
      <c r="W73" s="65"/>
    </row>
    <row r="74" spans="1:23">
      <c r="A74" s="46" t="s">
        <v>53</v>
      </c>
      <c r="B74" s="70">
        <v>17</v>
      </c>
      <c r="C74" s="65"/>
      <c r="D74" s="65"/>
      <c r="G74" s="46" t="s">
        <v>55</v>
      </c>
      <c r="H74" s="70">
        <v>5.48</v>
      </c>
      <c r="I74" s="65"/>
      <c r="J74" s="75"/>
      <c r="K74" s="65"/>
      <c r="M74" s="46" t="s">
        <v>65</v>
      </c>
      <c r="N74" s="70">
        <v>40.200000000000003</v>
      </c>
      <c r="O74" s="65"/>
      <c r="P74" s="65"/>
      <c r="Q74" s="65"/>
      <c r="S74" s="46" t="s">
        <v>55</v>
      </c>
      <c r="T74" s="70">
        <v>3.51</v>
      </c>
      <c r="V74" s="65"/>
      <c r="W74" s="65"/>
    </row>
    <row r="75" spans="1:23">
      <c r="A75" s="46" t="s">
        <v>52</v>
      </c>
      <c r="B75" s="70">
        <v>17</v>
      </c>
      <c r="C75" s="65"/>
      <c r="D75" s="65"/>
      <c r="G75" s="46" t="s">
        <v>64</v>
      </c>
      <c r="H75" s="70">
        <v>5.58</v>
      </c>
      <c r="I75" s="65"/>
      <c r="J75" s="75"/>
      <c r="K75" s="65"/>
      <c r="M75" s="46" t="s">
        <v>59</v>
      </c>
      <c r="N75" s="70">
        <v>39.200000000000003</v>
      </c>
      <c r="O75" s="65"/>
      <c r="P75" s="65"/>
      <c r="Q75" s="65"/>
      <c r="S75" s="46" t="s">
        <v>54</v>
      </c>
      <c r="T75" s="70">
        <v>3.52</v>
      </c>
      <c r="V75" s="65"/>
      <c r="W75" s="65"/>
    </row>
    <row r="76" spans="1:23">
      <c r="A76" s="46" t="s">
        <v>49</v>
      </c>
      <c r="B76" s="70">
        <v>16.5</v>
      </c>
      <c r="C76" s="65"/>
      <c r="D76" s="65"/>
      <c r="G76" s="46" t="s">
        <v>50</v>
      </c>
      <c r="H76" s="70">
        <v>5.64</v>
      </c>
      <c r="I76" s="65"/>
      <c r="J76" s="75"/>
      <c r="K76" s="65"/>
      <c r="M76" s="46" t="s">
        <v>63</v>
      </c>
      <c r="N76" s="70">
        <v>38.9</v>
      </c>
      <c r="O76" s="65"/>
      <c r="P76" s="65"/>
      <c r="Q76" s="65"/>
      <c r="S76" s="46" t="s">
        <v>63</v>
      </c>
      <c r="T76" s="70">
        <v>3.55</v>
      </c>
      <c r="V76" s="65"/>
      <c r="W76" s="65"/>
    </row>
    <row r="77" spans="1:23">
      <c r="A77" s="46" t="s">
        <v>63</v>
      </c>
      <c r="B77" s="70">
        <v>16.5</v>
      </c>
      <c r="C77" s="65"/>
      <c r="D77" s="65"/>
      <c r="G77" s="46" t="s">
        <v>67</v>
      </c>
      <c r="H77" s="70">
        <v>5.64</v>
      </c>
      <c r="I77" s="65"/>
      <c r="J77" s="75"/>
      <c r="K77" s="65"/>
      <c r="M77" s="46" t="s">
        <v>67</v>
      </c>
      <c r="N77" s="70">
        <v>36.799999999999997</v>
      </c>
      <c r="O77" s="65"/>
      <c r="P77" s="65"/>
      <c r="Q77" s="65"/>
      <c r="S77" s="46" t="s">
        <v>66</v>
      </c>
      <c r="T77" s="70">
        <v>3.57</v>
      </c>
      <c r="V77" s="65"/>
      <c r="W77" s="65"/>
    </row>
    <row r="78" spans="1:23">
      <c r="A78" s="46" t="s">
        <v>50</v>
      </c>
      <c r="B78" s="70">
        <v>16</v>
      </c>
      <c r="C78" s="65"/>
      <c r="D78" s="65"/>
      <c r="G78" s="46" t="s">
        <v>68</v>
      </c>
      <c r="H78" s="70">
        <v>5.65</v>
      </c>
      <c r="I78" s="65"/>
      <c r="J78" s="75"/>
      <c r="K78" s="65"/>
      <c r="M78" s="46" t="s">
        <v>57</v>
      </c>
      <c r="N78" s="70">
        <v>36.200000000000003</v>
      </c>
      <c r="O78" s="65"/>
      <c r="P78" s="65"/>
      <c r="Q78" s="65"/>
      <c r="S78" s="46" t="s">
        <v>68</v>
      </c>
      <c r="T78" s="70">
        <v>3.58</v>
      </c>
      <c r="V78" s="65"/>
      <c r="W78" s="65"/>
    </row>
    <row r="79" spans="1:23">
      <c r="A79" s="46" t="s">
        <v>56</v>
      </c>
      <c r="B79" s="70">
        <v>16</v>
      </c>
      <c r="C79" s="65"/>
      <c r="D79" s="65"/>
      <c r="G79" s="46" t="s">
        <v>49</v>
      </c>
      <c r="H79" s="70">
        <v>5.72</v>
      </c>
      <c r="I79" s="65"/>
      <c r="J79" s="75"/>
      <c r="K79" s="65"/>
      <c r="M79" s="46" t="s">
        <v>68</v>
      </c>
      <c r="N79" s="70">
        <v>35.799999999999997</v>
      </c>
      <c r="O79" s="65"/>
      <c r="P79" s="65"/>
      <c r="Q79" s="65"/>
      <c r="S79" s="46" t="s">
        <v>56</v>
      </c>
      <c r="T79" s="70">
        <v>3.7</v>
      </c>
      <c r="V79" s="65"/>
      <c r="W79" s="65"/>
    </row>
    <row r="80" spans="1:23">
      <c r="A80" s="46" t="s">
        <v>65</v>
      </c>
      <c r="B80" s="70">
        <v>16</v>
      </c>
      <c r="C80" s="65"/>
      <c r="D80" s="65"/>
      <c r="G80" s="46" t="s">
        <v>56</v>
      </c>
      <c r="H80" s="70">
        <v>5.77</v>
      </c>
      <c r="I80" s="65"/>
      <c r="J80" s="75"/>
      <c r="K80" s="65"/>
      <c r="M80" s="46" t="s">
        <v>56</v>
      </c>
      <c r="N80" s="70">
        <v>35</v>
      </c>
      <c r="O80" s="65"/>
      <c r="P80" s="65"/>
      <c r="Q80" s="65"/>
      <c r="S80" s="46" t="s">
        <v>49</v>
      </c>
      <c r="T80" s="70">
        <v>3.76</v>
      </c>
      <c r="V80" s="65"/>
      <c r="W80" s="65"/>
    </row>
    <row r="81" spans="1:23">
      <c r="A81" s="46" t="s">
        <v>68</v>
      </c>
      <c r="B81" s="70">
        <v>15.5</v>
      </c>
      <c r="C81" s="65"/>
      <c r="D81" s="65"/>
      <c r="G81" s="46" t="s">
        <v>57</v>
      </c>
      <c r="H81" s="70">
        <v>5.93</v>
      </c>
      <c r="I81" s="65"/>
      <c r="J81" s="75"/>
      <c r="K81" s="65"/>
      <c r="M81" s="46" t="s">
        <v>58</v>
      </c>
      <c r="N81" s="70">
        <v>35</v>
      </c>
      <c r="O81" s="65"/>
      <c r="P81" s="65"/>
      <c r="Q81" s="65"/>
      <c r="S81" s="46" t="s">
        <v>67</v>
      </c>
      <c r="T81" s="70">
        <v>3.76</v>
      </c>
      <c r="V81" s="65"/>
      <c r="W81" s="65"/>
    </row>
    <row r="82" spans="1:23" ht="15" thickBot="1">
      <c r="A82" s="46" t="s">
        <v>57</v>
      </c>
      <c r="B82" s="71">
        <v>15.5</v>
      </c>
      <c r="C82" s="65"/>
      <c r="D82" s="65"/>
      <c r="G82" s="46" t="s">
        <v>66</v>
      </c>
      <c r="H82" s="71">
        <v>6.05</v>
      </c>
      <c r="I82" s="65"/>
      <c r="J82" s="75"/>
      <c r="K82" s="65"/>
      <c r="M82" s="46" t="s">
        <v>66</v>
      </c>
      <c r="N82" s="71">
        <v>34.1</v>
      </c>
      <c r="O82" s="65"/>
      <c r="P82" s="65"/>
      <c r="Q82" s="65"/>
      <c r="S82" s="46" t="s">
        <v>57</v>
      </c>
      <c r="T82" s="71">
        <v>3.86</v>
      </c>
      <c r="V82" s="65"/>
      <c r="W82" s="65"/>
    </row>
    <row r="83" spans="1:23" ht="15" thickBot="1">
      <c r="B83" s="7"/>
      <c r="C83" s="66"/>
      <c r="D83" s="66"/>
      <c r="G83" s="46"/>
      <c r="H83" s="7"/>
      <c r="I83" s="66"/>
      <c r="J83" s="75"/>
      <c r="K83" s="66"/>
      <c r="M83" s="46"/>
      <c r="N83" s="7"/>
      <c r="O83" s="66"/>
      <c r="P83" s="66"/>
      <c r="Q83" s="66"/>
      <c r="S83" s="46"/>
      <c r="T83" s="7"/>
      <c r="V83" s="66"/>
      <c r="W83" s="66"/>
    </row>
    <row r="84" spans="1:23">
      <c r="A84" s="47" t="s">
        <v>155</v>
      </c>
      <c r="B84" s="72">
        <f>AVERAGE(B63:B82)</f>
        <v>17.399999999999999</v>
      </c>
      <c r="C84" s="67"/>
      <c r="D84" s="67"/>
      <c r="G84" s="47" t="s">
        <v>155</v>
      </c>
      <c r="H84" s="72">
        <f>AVERAGE(H63:H82)</f>
        <v>5.4765000000000006</v>
      </c>
      <c r="I84" s="67"/>
      <c r="J84" s="75"/>
      <c r="K84" s="67"/>
      <c r="M84" s="47" t="s">
        <v>155</v>
      </c>
      <c r="N84" s="72">
        <f>AVERAGE(N63:N82)</f>
        <v>42.315000000000005</v>
      </c>
      <c r="O84" s="67"/>
      <c r="P84" s="67"/>
      <c r="Q84" s="67"/>
      <c r="S84" s="47" t="s">
        <v>155</v>
      </c>
      <c r="T84" s="72">
        <f>AVERAGE(T63:T82)</f>
        <v>3.4935</v>
      </c>
      <c r="V84" s="67"/>
      <c r="W84" s="67"/>
    </row>
    <row r="85" spans="1:23" ht="15" thickBot="1">
      <c r="A85" s="47" t="s">
        <v>156</v>
      </c>
      <c r="B85" s="73">
        <f>AVERAGE(TBLDatabase[30:15])</f>
        <v>18.261363636363637</v>
      </c>
      <c r="C85" s="69"/>
      <c r="D85" s="69"/>
      <c r="G85" s="47" t="s">
        <v>156</v>
      </c>
      <c r="H85" s="73">
        <f>AVERAGE(TBLDatabase[5-0-5 Agility (s)])</f>
        <v>5.3102272727272721</v>
      </c>
      <c r="I85" s="69"/>
      <c r="J85" s="75"/>
      <c r="K85" s="69"/>
      <c r="M85" s="47" t="s">
        <v>156</v>
      </c>
      <c r="N85" s="73">
        <f>AVERAGE(TBLDatabase[Jump (cm)])</f>
        <v>45.612499999999997</v>
      </c>
      <c r="O85" s="69"/>
      <c r="P85" s="69"/>
      <c r="Q85" s="69"/>
      <c r="S85" s="47" t="s">
        <v>156</v>
      </c>
      <c r="T85" s="73">
        <f>AVERAGE(TBLDatabase[20m Sprint (s)])</f>
        <v>3.3723863636363656</v>
      </c>
      <c r="V85" s="69"/>
      <c r="W85" s="69"/>
    </row>
    <row r="86" spans="1:23">
      <c r="G86" s="46"/>
      <c r="H86" s="2"/>
      <c r="I86" s="2"/>
      <c r="J86" s="2"/>
      <c r="K86" s="2"/>
      <c r="M86" s="46"/>
      <c r="N86" s="2"/>
      <c r="O86" s="2"/>
      <c r="P86" s="2"/>
      <c r="Q86" s="2"/>
      <c r="S86" s="46"/>
      <c r="T86" s="2"/>
      <c r="U86" s="2"/>
      <c r="V86" s="2"/>
      <c r="W86" s="2"/>
    </row>
    <row r="87" spans="1:23">
      <c r="G87" s="46"/>
      <c r="H87" s="2"/>
      <c r="I87" s="2"/>
      <c r="J87" s="2"/>
      <c r="K87" s="2"/>
      <c r="M87" s="46"/>
      <c r="N87" s="2"/>
      <c r="O87" s="2"/>
      <c r="P87" s="2"/>
      <c r="Q87" s="2"/>
      <c r="S87" s="46"/>
      <c r="T87" s="2"/>
      <c r="U87" s="2"/>
      <c r="V87" s="2"/>
      <c r="W87" s="2"/>
    </row>
    <row r="88" spans="1:23">
      <c r="G88" s="46"/>
      <c r="H88" s="2"/>
      <c r="I88" s="2"/>
      <c r="J88" s="2"/>
      <c r="K88" s="2"/>
      <c r="M88" s="46"/>
      <c r="N88" s="2"/>
      <c r="O88" s="2"/>
      <c r="P88" s="2"/>
      <c r="Q88" s="2"/>
      <c r="S88" s="46"/>
      <c r="T88" s="2"/>
      <c r="U88" s="2"/>
      <c r="V88" s="2"/>
      <c r="W88" s="2"/>
    </row>
    <row r="89" spans="1:23">
      <c r="G89" s="46"/>
      <c r="H89" s="2"/>
      <c r="I89" s="2"/>
      <c r="J89" s="2"/>
      <c r="K89" s="2"/>
      <c r="M89" s="46"/>
      <c r="N89" s="2"/>
      <c r="O89" s="2"/>
      <c r="P89" s="2"/>
      <c r="Q89" s="2"/>
      <c r="S89" s="46"/>
      <c r="T89" s="2"/>
      <c r="U89" s="2"/>
      <c r="V89" s="2"/>
      <c r="W89" s="2"/>
    </row>
    <row r="90" spans="1:23">
      <c r="G90" s="46"/>
      <c r="H90" s="2"/>
      <c r="I90" s="2"/>
      <c r="J90" s="2"/>
      <c r="K90" s="2"/>
      <c r="M90" s="46"/>
      <c r="N90" s="2"/>
      <c r="O90" s="2"/>
      <c r="P90" s="2"/>
      <c r="Q90" s="2"/>
      <c r="S90" s="46"/>
      <c r="T90" s="2"/>
      <c r="U90" s="2"/>
      <c r="V90" s="2"/>
      <c r="W90" s="2"/>
    </row>
    <row r="91" spans="1:23">
      <c r="G91" s="46"/>
      <c r="H91" s="2"/>
      <c r="I91" s="2"/>
      <c r="J91" s="2"/>
      <c r="K91" s="2"/>
      <c r="M91" s="46"/>
      <c r="N91" s="2"/>
      <c r="O91" s="2"/>
      <c r="P91" s="2"/>
      <c r="Q91" s="2"/>
      <c r="S91" s="46"/>
      <c r="T91" s="2"/>
      <c r="U91" s="2"/>
      <c r="V91" s="2"/>
      <c r="W91" s="2"/>
    </row>
    <row r="92" spans="1:23">
      <c r="G92" s="46"/>
      <c r="H92" s="2"/>
      <c r="I92" s="2"/>
      <c r="J92" s="2"/>
      <c r="K92" s="2"/>
      <c r="M92" s="46"/>
      <c r="N92" s="2"/>
      <c r="O92" s="2"/>
      <c r="P92" s="2"/>
      <c r="Q92" s="2"/>
      <c r="S92" s="46"/>
      <c r="T92" s="2"/>
      <c r="U92" s="2"/>
      <c r="V92" s="2"/>
      <c r="W92" s="2"/>
    </row>
    <row r="93" spans="1:23">
      <c r="G93" s="46"/>
      <c r="H93" s="2"/>
      <c r="I93" s="2"/>
      <c r="J93" s="2"/>
      <c r="K93" s="2"/>
      <c r="M93" s="46"/>
      <c r="N93" s="2"/>
      <c r="O93" s="2"/>
      <c r="P93" s="2"/>
      <c r="Q93" s="2"/>
      <c r="S93" s="46"/>
      <c r="T93" s="2"/>
      <c r="U93" s="2"/>
      <c r="V93" s="2"/>
      <c r="W93" s="2"/>
    </row>
    <row r="94" spans="1:23">
      <c r="G94" s="46"/>
      <c r="H94" s="2"/>
      <c r="I94" s="2"/>
      <c r="J94" s="2"/>
      <c r="K94" s="2"/>
      <c r="M94" s="46"/>
      <c r="N94" s="2"/>
      <c r="O94" s="2"/>
      <c r="P94" s="2"/>
      <c r="Q94" s="2"/>
      <c r="S94" s="46"/>
      <c r="T94" s="2"/>
      <c r="U94" s="2"/>
      <c r="V94" s="2"/>
      <c r="W94" s="2"/>
    </row>
    <row r="95" spans="1:23">
      <c r="G95" s="46"/>
      <c r="H95" s="2"/>
      <c r="I95" s="2"/>
      <c r="J95" s="2"/>
      <c r="K95" s="2"/>
      <c r="M95" s="46"/>
      <c r="N95" s="2"/>
      <c r="O95" s="2"/>
      <c r="P95" s="2"/>
      <c r="Q95" s="2"/>
      <c r="S95" s="46"/>
      <c r="T95" s="2"/>
      <c r="U95" s="2"/>
      <c r="V95" s="2"/>
      <c r="W95" s="2"/>
    </row>
    <row r="96" spans="1:23">
      <c r="G96" s="46"/>
      <c r="H96" s="2"/>
      <c r="I96" s="2"/>
      <c r="J96" s="2"/>
      <c r="K96" s="2"/>
      <c r="M96" s="46"/>
      <c r="N96" s="2"/>
      <c r="O96" s="2"/>
      <c r="P96" s="2"/>
      <c r="Q96" s="2"/>
      <c r="S96" s="46"/>
      <c r="T96" s="2"/>
      <c r="U96" s="2"/>
      <c r="V96" s="2"/>
      <c r="W96" s="2"/>
    </row>
    <row r="97" spans="1:24">
      <c r="G97" s="46"/>
      <c r="H97" s="2"/>
      <c r="I97" s="2"/>
      <c r="J97" s="2"/>
      <c r="K97" s="2"/>
      <c r="M97" s="46"/>
      <c r="N97" s="2"/>
      <c r="O97" s="2"/>
      <c r="P97" s="2"/>
      <c r="Q97" s="2"/>
      <c r="S97" s="46"/>
      <c r="T97" s="2"/>
      <c r="U97" s="2"/>
      <c r="V97" s="2"/>
      <c r="W97" s="2"/>
    </row>
    <row r="98" spans="1:24">
      <c r="G98" s="46"/>
      <c r="H98" s="2"/>
      <c r="I98" s="2"/>
      <c r="J98" s="2"/>
      <c r="K98" s="2"/>
      <c r="M98" s="46"/>
      <c r="N98" s="2"/>
      <c r="O98" s="2"/>
      <c r="P98" s="2"/>
      <c r="Q98" s="2"/>
      <c r="S98" s="46"/>
      <c r="T98" s="2"/>
      <c r="U98" s="2"/>
      <c r="V98" s="2"/>
      <c r="W98" s="2"/>
    </row>
    <row r="99" spans="1:24" ht="14" customHeight="1">
      <c r="B99" s="79" t="s">
        <v>153</v>
      </c>
      <c r="C99" s="79"/>
      <c r="D99" s="79"/>
      <c r="E99" s="79"/>
      <c r="F99" s="79"/>
      <c r="G99" s="46"/>
      <c r="H99" s="79" t="s">
        <v>153</v>
      </c>
      <c r="I99" s="79"/>
      <c r="J99" s="79"/>
      <c r="K99" s="79"/>
      <c r="L99" s="79"/>
      <c r="M99" s="46"/>
      <c r="N99" s="79" t="s">
        <v>153</v>
      </c>
      <c r="O99" s="79"/>
      <c r="P99" s="79"/>
      <c r="Q99" s="79"/>
      <c r="R99" s="79"/>
      <c r="S99" s="46"/>
      <c r="T99" s="79" t="s">
        <v>153</v>
      </c>
      <c r="U99" s="79"/>
      <c r="V99" s="79"/>
      <c r="W99" s="79"/>
      <c r="X99" s="79"/>
    </row>
    <row r="100" spans="1:24" ht="14" customHeight="1">
      <c r="B100" s="79"/>
      <c r="C100" s="79"/>
      <c r="D100" s="79"/>
      <c r="E100" s="79"/>
      <c r="F100" s="79"/>
      <c r="G100" s="46"/>
      <c r="H100" s="79"/>
      <c r="I100" s="79"/>
      <c r="J100" s="79"/>
      <c r="K100" s="79"/>
      <c r="L100" s="79"/>
      <c r="M100" s="46"/>
      <c r="N100" s="79"/>
      <c r="O100" s="79"/>
      <c r="P100" s="79"/>
      <c r="Q100" s="79"/>
      <c r="R100" s="79"/>
      <c r="S100" s="46"/>
      <c r="T100" s="79"/>
      <c r="U100" s="79"/>
      <c r="V100" s="79"/>
      <c r="W100" s="79"/>
      <c r="X100" s="79"/>
    </row>
    <row r="101" spans="1:24" ht="14" customHeight="1">
      <c r="B101" s="79"/>
      <c r="C101" s="79"/>
      <c r="D101" s="79"/>
      <c r="E101" s="79"/>
      <c r="F101" s="79"/>
      <c r="G101" s="46"/>
      <c r="H101" s="79"/>
      <c r="I101" s="79"/>
      <c r="J101" s="79"/>
      <c r="K101" s="79"/>
      <c r="L101" s="79"/>
      <c r="M101" s="46"/>
      <c r="N101" s="79"/>
      <c r="O101" s="79"/>
      <c r="P101" s="79"/>
      <c r="Q101" s="79"/>
      <c r="R101" s="79"/>
      <c r="S101" s="46"/>
      <c r="T101" s="79"/>
      <c r="U101" s="79"/>
      <c r="V101" s="79"/>
      <c r="W101" s="79"/>
      <c r="X101" s="79"/>
    </row>
    <row r="102" spans="1:24" ht="14" customHeight="1">
      <c r="B102" s="79" t="s">
        <v>154</v>
      </c>
      <c r="C102" s="79"/>
      <c r="D102" s="79"/>
      <c r="E102" s="79"/>
      <c r="F102" s="79"/>
      <c r="G102" s="46"/>
      <c r="H102" s="79" t="s">
        <v>154</v>
      </c>
      <c r="I102" s="79"/>
      <c r="J102" s="79"/>
      <c r="K102" s="79"/>
      <c r="L102" s="79"/>
      <c r="M102" s="46"/>
      <c r="N102" s="79" t="s">
        <v>154</v>
      </c>
      <c r="O102" s="79"/>
      <c r="P102" s="79"/>
      <c r="Q102" s="79"/>
      <c r="R102" s="79"/>
      <c r="S102" s="46"/>
      <c r="T102" s="79" t="s">
        <v>154</v>
      </c>
      <c r="U102" s="79"/>
      <c r="V102" s="79"/>
      <c r="W102" s="79"/>
      <c r="X102" s="79"/>
    </row>
    <row r="103" spans="1:24" ht="14" customHeight="1">
      <c r="B103" s="79"/>
      <c r="C103" s="79"/>
      <c r="D103" s="79"/>
      <c r="E103" s="79"/>
      <c r="F103" s="79"/>
      <c r="G103" s="46"/>
      <c r="H103" s="79"/>
      <c r="I103" s="79"/>
      <c r="J103" s="79"/>
      <c r="K103" s="79"/>
      <c r="L103" s="79"/>
      <c r="M103" s="46"/>
      <c r="N103" s="79"/>
      <c r="O103" s="79"/>
      <c r="P103" s="79"/>
      <c r="Q103" s="79"/>
      <c r="R103" s="79"/>
      <c r="S103" s="46"/>
      <c r="T103" s="79"/>
      <c r="U103" s="79"/>
      <c r="V103" s="79"/>
      <c r="W103" s="79"/>
      <c r="X103" s="79"/>
    </row>
    <row r="104" spans="1:24" ht="14" customHeight="1">
      <c r="B104" s="79"/>
      <c r="C104" s="79"/>
      <c r="D104" s="79"/>
      <c r="E104" s="79"/>
      <c r="F104" s="79"/>
      <c r="G104" s="46"/>
      <c r="H104" s="79"/>
      <c r="I104" s="79"/>
      <c r="J104" s="79"/>
      <c r="K104" s="79"/>
      <c r="L104" s="79"/>
      <c r="M104" s="46"/>
      <c r="N104" s="79"/>
      <c r="O104" s="79"/>
      <c r="P104" s="79"/>
      <c r="Q104" s="79"/>
      <c r="R104" s="79"/>
      <c r="S104" s="46"/>
      <c r="T104" s="79"/>
      <c r="U104" s="79"/>
      <c r="V104" s="79"/>
      <c r="W104" s="79"/>
      <c r="X104" s="79"/>
    </row>
    <row r="105" spans="1:24">
      <c r="G105" s="46"/>
      <c r="H105" s="2"/>
      <c r="I105" s="2"/>
      <c r="J105" s="2"/>
      <c r="K105" s="2"/>
      <c r="M105" s="46"/>
      <c r="N105" s="2"/>
      <c r="O105" s="2"/>
      <c r="P105" s="2"/>
      <c r="Q105" s="2"/>
      <c r="S105" s="46"/>
      <c r="T105" s="2"/>
      <c r="U105" s="2"/>
      <c r="V105" s="2"/>
      <c r="W105" s="2"/>
    </row>
    <row r="106" spans="1:24" ht="14" customHeight="1">
      <c r="B106" s="80" t="s">
        <v>116</v>
      </c>
      <c r="C106" s="80"/>
      <c r="D106" s="80"/>
      <c r="E106" s="80"/>
      <c r="F106" s="80"/>
      <c r="G106" s="46"/>
      <c r="H106" s="80" t="s">
        <v>116</v>
      </c>
      <c r="I106" s="80"/>
      <c r="J106" s="80"/>
      <c r="K106" s="80"/>
      <c r="L106" s="80"/>
      <c r="M106" s="46"/>
      <c r="N106" s="80" t="s">
        <v>116</v>
      </c>
      <c r="O106" s="80"/>
      <c r="P106" s="80"/>
      <c r="Q106" s="80"/>
      <c r="R106" s="80"/>
      <c r="S106" s="46"/>
      <c r="T106" s="80" t="s">
        <v>116</v>
      </c>
      <c r="U106" s="80"/>
      <c r="V106" s="80"/>
      <c r="W106" s="80"/>
      <c r="X106" s="80"/>
    </row>
    <row r="107" spans="1:24" ht="14" customHeight="1">
      <c r="B107" s="80"/>
      <c r="C107" s="80"/>
      <c r="D107" s="80"/>
      <c r="E107" s="80"/>
      <c r="F107" s="80"/>
      <c r="G107" s="46"/>
      <c r="H107" s="80"/>
      <c r="I107" s="80"/>
      <c r="J107" s="80"/>
      <c r="K107" s="80"/>
      <c r="L107" s="80"/>
      <c r="M107" s="46"/>
      <c r="N107" s="80"/>
      <c r="O107" s="80"/>
      <c r="P107" s="80"/>
      <c r="Q107" s="80"/>
      <c r="R107" s="80"/>
      <c r="S107" s="46"/>
      <c r="T107" s="80"/>
      <c r="U107" s="80"/>
      <c r="V107" s="80"/>
      <c r="W107" s="80"/>
      <c r="X107" s="80"/>
    </row>
    <row r="108" spans="1:24">
      <c r="G108" s="46"/>
      <c r="H108" s="2"/>
      <c r="I108" s="2"/>
      <c r="J108" s="2"/>
      <c r="K108" s="2"/>
      <c r="M108" s="46"/>
      <c r="N108" s="2"/>
      <c r="O108" s="2"/>
      <c r="P108" s="2"/>
      <c r="Q108" s="2"/>
      <c r="S108" s="46"/>
      <c r="T108" s="2"/>
      <c r="U108" s="2"/>
      <c r="V108" s="2"/>
      <c r="W108" s="2"/>
    </row>
    <row r="109" spans="1:24" ht="15" thickBot="1">
      <c r="G109" s="46"/>
      <c r="H109" s="2"/>
      <c r="I109" s="2"/>
      <c r="J109" s="2"/>
      <c r="K109" s="2"/>
      <c r="M109" s="46"/>
      <c r="N109" s="2"/>
      <c r="O109" s="2"/>
      <c r="P109" s="2"/>
      <c r="Q109" s="2"/>
      <c r="S109" s="46"/>
      <c r="T109" s="2"/>
      <c r="U109" s="2"/>
      <c r="V109" s="2"/>
      <c r="W109" s="2"/>
    </row>
    <row r="110" spans="1:24" ht="14" customHeight="1">
      <c r="B110" s="82" t="s">
        <v>72</v>
      </c>
      <c r="C110" s="81"/>
      <c r="D110" s="81"/>
      <c r="G110" s="46"/>
      <c r="H110" s="84" t="s">
        <v>71</v>
      </c>
      <c r="I110" s="81"/>
      <c r="J110" s="75"/>
      <c r="K110" s="86"/>
      <c r="M110" s="46"/>
      <c r="N110" s="84" t="s">
        <v>158</v>
      </c>
      <c r="O110" s="81"/>
      <c r="P110" s="81"/>
      <c r="Q110" s="86"/>
      <c r="S110" s="46"/>
      <c r="T110" s="84" t="s">
        <v>70</v>
      </c>
      <c r="V110" s="81"/>
      <c r="W110" s="86"/>
    </row>
    <row r="111" spans="1:24" ht="15" thickBot="1">
      <c r="B111" s="83"/>
      <c r="C111" s="81"/>
      <c r="D111" s="81"/>
      <c r="G111" s="46"/>
      <c r="H111" s="85"/>
      <c r="I111" s="81"/>
      <c r="J111" s="75"/>
      <c r="K111" s="86"/>
      <c r="M111" s="46"/>
      <c r="N111" s="85"/>
      <c r="O111" s="81"/>
      <c r="P111" s="81"/>
      <c r="Q111" s="86"/>
      <c r="S111" s="46"/>
      <c r="T111" s="85"/>
      <c r="V111" s="81"/>
      <c r="W111" s="86"/>
    </row>
    <row r="112" spans="1:24">
      <c r="A112" s="46" t="s">
        <v>110</v>
      </c>
      <c r="B112" s="74">
        <v>19.5</v>
      </c>
      <c r="C112" s="65"/>
      <c r="D112" s="65"/>
      <c r="G112" s="46" t="s">
        <v>102</v>
      </c>
      <c r="H112" s="74">
        <v>4.9400000000000004</v>
      </c>
      <c r="I112" s="65"/>
      <c r="J112" s="75"/>
      <c r="K112" s="65"/>
      <c r="M112" s="46" t="s">
        <v>106</v>
      </c>
      <c r="N112" s="74">
        <v>52.8</v>
      </c>
      <c r="O112" s="65"/>
      <c r="P112" s="65"/>
      <c r="Q112" s="65"/>
      <c r="S112" s="46" t="s">
        <v>110</v>
      </c>
      <c r="T112" s="74">
        <v>3.13</v>
      </c>
      <c r="V112" s="65"/>
      <c r="W112" s="65"/>
    </row>
    <row r="113" spans="1:23">
      <c r="A113" s="46" t="s">
        <v>105</v>
      </c>
      <c r="B113" s="70">
        <v>19.5</v>
      </c>
      <c r="C113" s="65"/>
      <c r="D113" s="65"/>
      <c r="G113" s="46" t="s">
        <v>107</v>
      </c>
      <c r="H113" s="70">
        <v>4.99</v>
      </c>
      <c r="I113" s="65"/>
      <c r="J113" s="75"/>
      <c r="K113" s="65"/>
      <c r="M113" s="46" t="s">
        <v>102</v>
      </c>
      <c r="N113" s="70">
        <v>52.5</v>
      </c>
      <c r="O113" s="65"/>
      <c r="P113" s="65"/>
      <c r="Q113" s="65"/>
      <c r="S113" s="46" t="s">
        <v>109</v>
      </c>
      <c r="T113" s="70">
        <v>3.18</v>
      </c>
      <c r="V113" s="65"/>
      <c r="W113" s="65"/>
    </row>
    <row r="114" spans="1:23">
      <c r="A114" s="46" t="s">
        <v>101</v>
      </c>
      <c r="B114" s="70">
        <v>19.5</v>
      </c>
      <c r="C114" s="65"/>
      <c r="D114" s="65"/>
      <c r="G114" s="46" t="s">
        <v>103</v>
      </c>
      <c r="H114" s="70">
        <v>5.19</v>
      </c>
      <c r="I114" s="65"/>
      <c r="J114" s="75"/>
      <c r="K114" s="65"/>
      <c r="M114" s="46" t="s">
        <v>109</v>
      </c>
      <c r="N114" s="70">
        <v>51.1</v>
      </c>
      <c r="O114" s="65"/>
      <c r="P114" s="65"/>
      <c r="Q114" s="65"/>
      <c r="S114" s="46" t="s">
        <v>101</v>
      </c>
      <c r="T114" s="70">
        <v>3.23</v>
      </c>
      <c r="V114" s="65"/>
      <c r="W114" s="65"/>
    </row>
    <row r="115" spans="1:23">
      <c r="A115" s="46" t="s">
        <v>107</v>
      </c>
      <c r="B115" s="70">
        <v>19</v>
      </c>
      <c r="C115" s="65"/>
      <c r="D115" s="65"/>
      <c r="G115" s="46" t="s">
        <v>110</v>
      </c>
      <c r="H115" s="70">
        <v>5.27</v>
      </c>
      <c r="I115" s="65"/>
      <c r="J115" s="75"/>
      <c r="K115" s="65"/>
      <c r="M115" s="46" t="s">
        <v>103</v>
      </c>
      <c r="N115" s="70">
        <v>50</v>
      </c>
      <c r="O115" s="65"/>
      <c r="P115" s="65"/>
      <c r="Q115" s="65"/>
      <c r="S115" s="46" t="s">
        <v>106</v>
      </c>
      <c r="T115" s="70">
        <v>3.24</v>
      </c>
      <c r="V115" s="65"/>
      <c r="W115" s="65"/>
    </row>
    <row r="116" spans="1:23">
      <c r="A116" s="46" t="s">
        <v>111</v>
      </c>
      <c r="B116" s="70">
        <v>19</v>
      </c>
      <c r="C116" s="65"/>
      <c r="D116" s="65"/>
      <c r="G116" s="46" t="s">
        <v>109</v>
      </c>
      <c r="H116" s="70">
        <v>5.27</v>
      </c>
      <c r="I116" s="65"/>
      <c r="J116" s="75"/>
      <c r="K116" s="65"/>
      <c r="M116" s="46" t="s">
        <v>107</v>
      </c>
      <c r="N116" s="70">
        <v>49</v>
      </c>
      <c r="O116" s="65"/>
      <c r="P116" s="65"/>
      <c r="Q116" s="65"/>
      <c r="S116" s="46" t="s">
        <v>108</v>
      </c>
      <c r="T116" s="70">
        <v>3.31</v>
      </c>
      <c r="V116" s="65"/>
      <c r="W116" s="65"/>
    </row>
    <row r="117" spans="1:23">
      <c r="A117" s="46" t="s">
        <v>100</v>
      </c>
      <c r="B117" s="70">
        <v>18.5</v>
      </c>
      <c r="C117" s="65"/>
      <c r="D117" s="65"/>
      <c r="G117" s="46" t="s">
        <v>106</v>
      </c>
      <c r="H117" s="70">
        <v>5.27</v>
      </c>
      <c r="I117" s="65"/>
      <c r="J117" s="75"/>
      <c r="K117" s="65"/>
      <c r="M117" s="46" t="s">
        <v>101</v>
      </c>
      <c r="N117" s="70">
        <v>48.7</v>
      </c>
      <c r="O117" s="65"/>
      <c r="P117" s="65"/>
      <c r="Q117" s="65"/>
      <c r="S117" s="46" t="s">
        <v>107</v>
      </c>
      <c r="T117" s="70">
        <v>3.32</v>
      </c>
      <c r="V117" s="65"/>
      <c r="W117" s="65"/>
    </row>
    <row r="118" spans="1:23">
      <c r="A118" s="46" t="s">
        <v>109</v>
      </c>
      <c r="B118" s="70">
        <v>18.5</v>
      </c>
      <c r="C118" s="65"/>
      <c r="D118" s="65"/>
      <c r="G118" s="46" t="s">
        <v>111</v>
      </c>
      <c r="H118" s="70">
        <v>5.3</v>
      </c>
      <c r="I118" s="65"/>
      <c r="J118" s="75"/>
      <c r="K118" s="65"/>
      <c r="M118" s="46" t="s">
        <v>108</v>
      </c>
      <c r="N118" s="70">
        <v>48</v>
      </c>
      <c r="O118" s="65"/>
      <c r="P118" s="65"/>
      <c r="Q118" s="65"/>
      <c r="S118" s="46" t="s">
        <v>105</v>
      </c>
      <c r="T118" s="70">
        <v>3.36</v>
      </c>
      <c r="V118" s="65"/>
      <c r="W118" s="65"/>
    </row>
    <row r="119" spans="1:23">
      <c r="A119" s="46" t="s">
        <v>112</v>
      </c>
      <c r="B119" s="70">
        <v>18.5</v>
      </c>
      <c r="C119" s="65"/>
      <c r="D119" s="65"/>
      <c r="G119" s="46" t="s">
        <v>101</v>
      </c>
      <c r="H119" s="70">
        <v>5.33</v>
      </c>
      <c r="I119" s="65"/>
      <c r="J119" s="75"/>
      <c r="K119" s="65"/>
      <c r="M119" s="46" t="s">
        <v>111</v>
      </c>
      <c r="N119" s="70">
        <v>46.6</v>
      </c>
      <c r="O119" s="65"/>
      <c r="P119" s="65"/>
      <c r="Q119" s="65"/>
      <c r="S119" s="46" t="s">
        <v>102</v>
      </c>
      <c r="T119" s="70">
        <v>3.37</v>
      </c>
      <c r="V119" s="65"/>
      <c r="W119" s="65"/>
    </row>
    <row r="120" spans="1:23">
      <c r="A120" s="46" t="s">
        <v>106</v>
      </c>
      <c r="B120" s="70">
        <v>18.5</v>
      </c>
      <c r="C120" s="65"/>
      <c r="D120" s="65"/>
      <c r="G120" s="46" t="s">
        <v>100</v>
      </c>
      <c r="H120" s="70">
        <v>5.36</v>
      </c>
      <c r="I120" s="65"/>
      <c r="J120" s="75"/>
      <c r="K120" s="65"/>
      <c r="M120" s="46" t="s">
        <v>100</v>
      </c>
      <c r="N120" s="70">
        <v>46.3</v>
      </c>
      <c r="O120" s="65"/>
      <c r="P120" s="65"/>
      <c r="Q120" s="65"/>
      <c r="S120" s="46" t="s">
        <v>100</v>
      </c>
      <c r="T120" s="70">
        <v>3.42</v>
      </c>
      <c r="V120" s="65"/>
      <c r="W120" s="65"/>
    </row>
    <row r="121" spans="1:23">
      <c r="A121" s="46" t="s">
        <v>113</v>
      </c>
      <c r="B121" s="70">
        <v>18.5</v>
      </c>
      <c r="C121" s="65"/>
      <c r="D121" s="65"/>
      <c r="G121" s="46" t="s">
        <v>105</v>
      </c>
      <c r="H121" s="70">
        <v>5.39</v>
      </c>
      <c r="I121" s="65"/>
      <c r="J121" s="75"/>
      <c r="K121" s="65"/>
      <c r="M121" s="46" t="s">
        <v>110</v>
      </c>
      <c r="N121" s="70">
        <v>44.4</v>
      </c>
      <c r="O121" s="65"/>
      <c r="P121" s="65"/>
      <c r="Q121" s="65"/>
      <c r="S121" s="46" t="s">
        <v>113</v>
      </c>
      <c r="T121" s="70">
        <v>3.43</v>
      </c>
      <c r="V121" s="65"/>
      <c r="W121" s="65"/>
    </row>
    <row r="122" spans="1:23">
      <c r="A122" s="46" t="s">
        <v>114</v>
      </c>
      <c r="B122" s="70">
        <v>18.5</v>
      </c>
      <c r="C122" s="65"/>
      <c r="D122" s="65"/>
      <c r="G122" s="46" t="s">
        <v>108</v>
      </c>
      <c r="H122" s="70">
        <v>5.39</v>
      </c>
      <c r="I122" s="65"/>
      <c r="J122" s="75"/>
      <c r="K122" s="65"/>
      <c r="M122" s="46" t="s">
        <v>113</v>
      </c>
      <c r="N122" s="70">
        <v>44.4</v>
      </c>
      <c r="O122" s="65"/>
      <c r="P122" s="65"/>
      <c r="Q122" s="65"/>
      <c r="S122" s="46" t="s">
        <v>104</v>
      </c>
      <c r="T122" s="70">
        <v>3.46</v>
      </c>
      <c r="V122" s="65"/>
      <c r="W122" s="65"/>
    </row>
    <row r="123" spans="1:23">
      <c r="A123" s="46" t="s">
        <v>108</v>
      </c>
      <c r="B123" s="70">
        <v>18.5</v>
      </c>
      <c r="C123" s="65"/>
      <c r="D123" s="65"/>
      <c r="G123" s="46" t="s">
        <v>113</v>
      </c>
      <c r="H123" s="70">
        <v>5.55</v>
      </c>
      <c r="I123" s="65"/>
      <c r="J123" s="75"/>
      <c r="K123" s="65"/>
      <c r="M123" s="46" t="s">
        <v>104</v>
      </c>
      <c r="N123" s="70">
        <v>43.5</v>
      </c>
      <c r="O123" s="65"/>
      <c r="P123" s="65"/>
      <c r="Q123" s="65"/>
      <c r="S123" s="46" t="s">
        <v>111</v>
      </c>
      <c r="T123" s="70">
        <v>3.49</v>
      </c>
      <c r="V123" s="65"/>
      <c r="W123" s="65"/>
    </row>
    <row r="124" spans="1:23">
      <c r="A124" s="46" t="s">
        <v>103</v>
      </c>
      <c r="B124" s="70">
        <v>18</v>
      </c>
      <c r="C124" s="65"/>
      <c r="D124" s="65"/>
      <c r="G124" s="46" t="s">
        <v>104</v>
      </c>
      <c r="H124" s="70">
        <v>5.7</v>
      </c>
      <c r="I124" s="65"/>
      <c r="J124" s="75"/>
      <c r="K124" s="65"/>
      <c r="M124" s="46" t="s">
        <v>112</v>
      </c>
      <c r="N124" s="70">
        <v>42.3</v>
      </c>
      <c r="O124" s="65"/>
      <c r="P124" s="65"/>
      <c r="Q124" s="65"/>
      <c r="S124" s="46" t="s">
        <v>103</v>
      </c>
      <c r="T124" s="70">
        <v>3.54</v>
      </c>
      <c r="V124" s="65"/>
      <c r="W124" s="65"/>
    </row>
    <row r="125" spans="1:23">
      <c r="A125" s="46" t="s">
        <v>102</v>
      </c>
      <c r="B125" s="70">
        <v>17.5</v>
      </c>
      <c r="C125" s="65"/>
      <c r="D125" s="65"/>
      <c r="G125" s="46" t="s">
        <v>112</v>
      </c>
      <c r="H125" s="70">
        <v>5.8</v>
      </c>
      <c r="I125" s="65"/>
      <c r="J125" s="75"/>
      <c r="K125" s="65"/>
      <c r="M125" s="46" t="s">
        <v>105</v>
      </c>
      <c r="N125" s="70">
        <v>41</v>
      </c>
      <c r="O125" s="65"/>
      <c r="P125" s="65"/>
      <c r="Q125" s="65"/>
      <c r="S125" s="46" t="s">
        <v>115</v>
      </c>
      <c r="T125" s="70">
        <v>3.55</v>
      </c>
      <c r="V125" s="65"/>
      <c r="W125" s="65"/>
    </row>
    <row r="126" spans="1:23">
      <c r="A126" s="46" t="s">
        <v>115</v>
      </c>
      <c r="B126" s="70">
        <v>17.5</v>
      </c>
      <c r="C126" s="65"/>
      <c r="D126" s="65"/>
      <c r="G126" s="46" t="s">
        <v>114</v>
      </c>
      <c r="H126" s="70">
        <v>5.88</v>
      </c>
      <c r="I126" s="65"/>
      <c r="J126" s="75"/>
      <c r="K126" s="65"/>
      <c r="M126" s="46" t="s">
        <v>114</v>
      </c>
      <c r="N126" s="70">
        <v>38.1</v>
      </c>
      <c r="O126" s="65"/>
      <c r="P126" s="65"/>
      <c r="Q126" s="65"/>
      <c r="S126" s="46" t="s">
        <v>114</v>
      </c>
      <c r="T126" s="70">
        <v>3.58</v>
      </c>
      <c r="V126" s="65"/>
      <c r="W126" s="65"/>
    </row>
    <row r="127" spans="1:23" ht="15" thickBot="1">
      <c r="A127" s="46" t="s">
        <v>104</v>
      </c>
      <c r="B127" s="71">
        <v>17</v>
      </c>
      <c r="C127" s="65"/>
      <c r="D127" s="65"/>
      <c r="G127" s="46" t="s">
        <v>115</v>
      </c>
      <c r="H127" s="71">
        <v>5.97</v>
      </c>
      <c r="I127" s="65"/>
      <c r="J127" s="75"/>
      <c r="K127" s="65"/>
      <c r="M127" s="46" t="s">
        <v>115</v>
      </c>
      <c r="N127" s="71">
        <v>37.299999999999997</v>
      </c>
      <c r="O127" s="65"/>
      <c r="P127" s="65"/>
      <c r="Q127" s="65"/>
      <c r="S127" s="46" t="s">
        <v>112</v>
      </c>
      <c r="T127" s="71">
        <v>3.61</v>
      </c>
      <c r="V127" s="65"/>
      <c r="W127" s="65"/>
    </row>
    <row r="128" spans="1:23" ht="15" thickBot="1">
      <c r="C128" s="65"/>
      <c r="D128" s="65"/>
      <c r="G128" s="46"/>
      <c r="H128" s="2"/>
      <c r="I128" s="65"/>
      <c r="J128" s="75"/>
      <c r="K128" s="65"/>
      <c r="M128" s="46"/>
      <c r="N128" s="2"/>
      <c r="O128" s="65"/>
      <c r="P128" s="65"/>
      <c r="Q128" s="65"/>
      <c r="S128" s="46"/>
      <c r="T128" s="2"/>
      <c r="V128" s="65"/>
      <c r="W128" s="65"/>
    </row>
    <row r="129" spans="1:23">
      <c r="A129" s="47" t="s">
        <v>155</v>
      </c>
      <c r="B129" s="72">
        <f>AVERAGE(B112:B127)</f>
        <v>18.5</v>
      </c>
      <c r="C129" s="67"/>
      <c r="D129" s="67"/>
      <c r="G129" s="47" t="s">
        <v>155</v>
      </c>
      <c r="H129" s="72">
        <f>AVERAGE(H112:H127)</f>
        <v>5.4124999999999988</v>
      </c>
      <c r="I129" s="67"/>
      <c r="J129" s="75"/>
      <c r="K129" s="67"/>
      <c r="M129" s="47" t="s">
        <v>155</v>
      </c>
      <c r="N129" s="72">
        <f>AVERAGE(N112:N127)</f>
        <v>46</v>
      </c>
      <c r="O129" s="67"/>
      <c r="P129" s="67"/>
      <c r="Q129" s="67"/>
      <c r="S129" s="47" t="s">
        <v>155</v>
      </c>
      <c r="T129" s="72">
        <f>AVERAGE(T112:T127)</f>
        <v>3.3887499999999999</v>
      </c>
      <c r="V129" s="67"/>
      <c r="W129" s="67"/>
    </row>
    <row r="130" spans="1:23" ht="15" thickBot="1">
      <c r="A130" s="47" t="s">
        <v>156</v>
      </c>
      <c r="B130" s="73">
        <f>AVERAGE(TBLDatabase[30:15])</f>
        <v>18.261363636363637</v>
      </c>
      <c r="C130" s="69"/>
      <c r="D130" s="69"/>
      <c r="G130" s="47" t="s">
        <v>156</v>
      </c>
      <c r="H130" s="73">
        <f>AVERAGE(TBLDatabase[5-0-5 Agility (s)])</f>
        <v>5.3102272727272721</v>
      </c>
      <c r="I130" s="69"/>
      <c r="J130" s="75"/>
      <c r="K130" s="69"/>
      <c r="M130" s="47" t="s">
        <v>156</v>
      </c>
      <c r="N130" s="73">
        <f>AVERAGE(TBLDatabase[Jump (cm)])</f>
        <v>45.612499999999997</v>
      </c>
      <c r="O130" s="69"/>
      <c r="P130" s="69"/>
      <c r="Q130" s="69"/>
      <c r="S130" s="47" t="s">
        <v>156</v>
      </c>
      <c r="T130" s="73">
        <f>AVERAGE(TBLDatabase[20m Sprint (s)])</f>
        <v>3.3723863636363656</v>
      </c>
      <c r="V130" s="69"/>
      <c r="W130" s="69"/>
    </row>
    <row r="131" spans="1:23">
      <c r="G131" s="46"/>
      <c r="H131" s="2"/>
      <c r="I131" s="2"/>
      <c r="J131" s="2"/>
      <c r="K131" s="2"/>
      <c r="M131" s="46"/>
      <c r="N131" s="2"/>
      <c r="O131" s="2"/>
      <c r="P131" s="2"/>
      <c r="Q131" s="2"/>
      <c r="S131" s="46"/>
      <c r="T131" s="2"/>
      <c r="U131" s="2"/>
      <c r="V131" s="2"/>
      <c r="W131" s="2"/>
    </row>
    <row r="132" spans="1:23">
      <c r="G132" s="46"/>
      <c r="H132" s="2"/>
      <c r="I132" s="2"/>
      <c r="J132" s="2"/>
      <c r="K132" s="2"/>
      <c r="M132" s="46"/>
      <c r="N132" s="2"/>
      <c r="O132" s="2"/>
      <c r="P132" s="2"/>
      <c r="Q132" s="2"/>
      <c r="S132" s="46"/>
      <c r="T132" s="2"/>
      <c r="U132" s="2"/>
      <c r="V132" s="2"/>
      <c r="W132" s="2"/>
    </row>
    <row r="133" spans="1:23">
      <c r="G133" s="46"/>
      <c r="H133" s="2"/>
      <c r="I133" s="2"/>
      <c r="J133" s="2"/>
      <c r="K133" s="2"/>
      <c r="M133" s="46"/>
      <c r="N133" s="2"/>
      <c r="O133" s="2"/>
      <c r="P133" s="2"/>
      <c r="Q133" s="2"/>
      <c r="S133" s="46"/>
      <c r="T133" s="2"/>
      <c r="U133" s="2"/>
      <c r="V133" s="2"/>
      <c r="W133" s="2"/>
    </row>
    <row r="134" spans="1:23">
      <c r="G134" s="46"/>
      <c r="H134" s="2"/>
      <c r="I134" s="2"/>
      <c r="J134" s="2"/>
      <c r="K134" s="2"/>
      <c r="M134" s="46"/>
      <c r="N134" s="2"/>
      <c r="O134" s="2"/>
      <c r="P134" s="2"/>
      <c r="Q134" s="2"/>
      <c r="S134" s="46"/>
      <c r="T134" s="2"/>
      <c r="U134" s="2"/>
      <c r="V134" s="2"/>
      <c r="W134" s="2"/>
    </row>
    <row r="135" spans="1:23">
      <c r="G135" s="46"/>
      <c r="H135" s="2"/>
      <c r="I135" s="2"/>
      <c r="J135" s="2"/>
      <c r="K135" s="2"/>
      <c r="M135" s="46"/>
      <c r="N135" s="2"/>
      <c r="O135" s="2"/>
      <c r="P135" s="2"/>
      <c r="Q135" s="2"/>
      <c r="S135" s="46"/>
      <c r="T135" s="2"/>
      <c r="U135" s="2"/>
      <c r="V135" s="2"/>
      <c r="W135" s="2"/>
    </row>
    <row r="136" spans="1:23">
      <c r="G136" s="46"/>
      <c r="H136" s="2"/>
      <c r="I136" s="2"/>
      <c r="J136" s="2"/>
      <c r="K136" s="2"/>
      <c r="M136" s="46"/>
      <c r="N136" s="2"/>
      <c r="O136" s="2"/>
      <c r="P136" s="2"/>
      <c r="Q136" s="2"/>
      <c r="S136" s="46"/>
      <c r="T136" s="2"/>
      <c r="U136" s="2"/>
      <c r="V136" s="2"/>
      <c r="W136" s="2"/>
    </row>
    <row r="137" spans="1:23">
      <c r="G137" s="46"/>
      <c r="H137" s="2"/>
      <c r="I137" s="2"/>
      <c r="J137" s="2"/>
      <c r="K137" s="2"/>
      <c r="M137" s="46"/>
      <c r="N137" s="2"/>
      <c r="O137" s="2"/>
      <c r="P137" s="2"/>
      <c r="Q137" s="2"/>
      <c r="S137" s="46"/>
      <c r="T137" s="2"/>
      <c r="U137" s="2"/>
      <c r="V137" s="2"/>
      <c r="W137" s="2"/>
    </row>
    <row r="138" spans="1:23">
      <c r="G138" s="46"/>
      <c r="H138" s="2"/>
      <c r="I138" s="2"/>
      <c r="J138" s="2"/>
      <c r="K138" s="2"/>
      <c r="M138" s="46"/>
      <c r="N138" s="2"/>
      <c r="O138" s="2"/>
      <c r="P138" s="2"/>
      <c r="Q138" s="2"/>
      <c r="S138" s="46"/>
      <c r="T138" s="2"/>
      <c r="U138" s="2"/>
      <c r="V138" s="2"/>
      <c r="W138" s="2"/>
    </row>
    <row r="139" spans="1:23">
      <c r="G139" s="46"/>
      <c r="H139" s="2"/>
      <c r="I139" s="2"/>
      <c r="J139" s="2"/>
      <c r="K139" s="2"/>
      <c r="M139" s="46"/>
      <c r="N139" s="2"/>
      <c r="O139" s="2"/>
      <c r="P139" s="2"/>
      <c r="Q139" s="2"/>
      <c r="S139" s="46"/>
      <c r="T139" s="2"/>
      <c r="U139" s="2"/>
      <c r="V139" s="2"/>
      <c r="W139" s="2"/>
    </row>
    <row r="140" spans="1:23">
      <c r="G140" s="46"/>
      <c r="H140" s="2"/>
      <c r="I140" s="2"/>
      <c r="J140" s="2"/>
      <c r="K140" s="2"/>
      <c r="M140" s="46"/>
      <c r="N140" s="2"/>
      <c r="O140" s="2"/>
      <c r="P140" s="2"/>
      <c r="Q140" s="2"/>
      <c r="S140" s="46"/>
      <c r="T140" s="2"/>
      <c r="U140" s="2"/>
      <c r="V140" s="2"/>
      <c r="W140" s="2"/>
    </row>
    <row r="141" spans="1:23">
      <c r="G141" s="46"/>
      <c r="H141" s="2"/>
      <c r="I141" s="2"/>
      <c r="J141" s="2"/>
      <c r="K141" s="2"/>
      <c r="M141" s="46"/>
      <c r="N141" s="2"/>
      <c r="O141" s="2"/>
      <c r="P141" s="2"/>
      <c r="Q141" s="2"/>
      <c r="S141" s="46"/>
      <c r="T141" s="2"/>
      <c r="U141" s="2"/>
      <c r="V141" s="2"/>
      <c r="W141" s="2"/>
    </row>
    <row r="142" spans="1:23">
      <c r="G142" s="46"/>
      <c r="H142" s="2"/>
      <c r="I142" s="2"/>
      <c r="J142" s="2"/>
      <c r="K142" s="2"/>
      <c r="M142" s="46"/>
      <c r="N142" s="2"/>
      <c r="O142" s="2"/>
      <c r="P142" s="2"/>
      <c r="Q142" s="2"/>
      <c r="S142" s="46"/>
      <c r="T142" s="2"/>
      <c r="U142" s="2"/>
      <c r="V142" s="2"/>
      <c r="W142" s="2"/>
    </row>
    <row r="143" spans="1:23">
      <c r="G143" s="46"/>
      <c r="H143" s="2"/>
      <c r="I143" s="2"/>
      <c r="J143" s="2"/>
      <c r="K143" s="2"/>
      <c r="M143" s="46"/>
      <c r="N143" s="2"/>
      <c r="O143" s="2"/>
      <c r="P143" s="2"/>
      <c r="Q143" s="2"/>
      <c r="S143" s="46"/>
      <c r="T143" s="2"/>
      <c r="U143" s="2"/>
      <c r="V143" s="2"/>
      <c r="W143" s="2"/>
    </row>
    <row r="144" spans="1:23">
      <c r="G144" s="46"/>
      <c r="H144" s="2"/>
      <c r="I144" s="2"/>
      <c r="J144" s="2"/>
      <c r="K144" s="2"/>
      <c r="M144" s="46"/>
      <c r="N144" s="2"/>
      <c r="O144" s="2"/>
      <c r="P144" s="2"/>
      <c r="Q144" s="2"/>
      <c r="S144" s="46"/>
      <c r="T144" s="2"/>
      <c r="U144" s="2"/>
      <c r="V144" s="2"/>
      <c r="W144" s="2"/>
    </row>
    <row r="145" spans="2:24">
      <c r="G145" s="46"/>
      <c r="H145" s="2"/>
      <c r="I145" s="2"/>
      <c r="J145" s="2"/>
      <c r="K145" s="2"/>
      <c r="M145" s="46"/>
      <c r="N145" s="2"/>
      <c r="O145" s="2"/>
      <c r="P145" s="2"/>
      <c r="Q145" s="2"/>
      <c r="S145" s="46"/>
      <c r="T145" s="2"/>
      <c r="U145" s="2"/>
      <c r="V145" s="2"/>
      <c r="W145" s="2"/>
    </row>
    <row r="146" spans="2:24">
      <c r="G146" s="46"/>
      <c r="H146" s="2"/>
      <c r="I146" s="2"/>
      <c r="J146" s="2"/>
      <c r="K146" s="2"/>
      <c r="M146" s="46"/>
      <c r="N146" s="2"/>
      <c r="O146" s="2"/>
      <c r="P146" s="2"/>
      <c r="Q146" s="2"/>
      <c r="S146" s="46"/>
      <c r="T146" s="2"/>
      <c r="U146" s="2"/>
      <c r="V146" s="2"/>
      <c r="W146" s="2"/>
    </row>
    <row r="147" spans="2:24">
      <c r="G147" s="46"/>
      <c r="H147" s="2"/>
      <c r="I147" s="2"/>
      <c r="J147" s="2"/>
      <c r="K147" s="2"/>
      <c r="M147" s="46"/>
      <c r="N147" s="2"/>
      <c r="O147" s="2"/>
      <c r="P147" s="2"/>
      <c r="Q147" s="2"/>
      <c r="S147" s="46"/>
      <c r="T147" s="2"/>
      <c r="U147" s="2"/>
      <c r="V147" s="2"/>
      <c r="W147" s="2"/>
    </row>
    <row r="148" spans="2:24" ht="14" customHeight="1">
      <c r="B148" s="79" t="s">
        <v>153</v>
      </c>
      <c r="C148" s="79"/>
      <c r="D148" s="79"/>
      <c r="E148" s="79"/>
      <c r="F148" s="79"/>
      <c r="G148" s="46"/>
      <c r="H148" s="79" t="s">
        <v>153</v>
      </c>
      <c r="I148" s="79"/>
      <c r="J148" s="79"/>
      <c r="K148" s="79"/>
      <c r="L148" s="79"/>
      <c r="M148" s="46"/>
      <c r="N148" s="79" t="s">
        <v>153</v>
      </c>
      <c r="O148" s="79"/>
      <c r="P148" s="79"/>
      <c r="Q148" s="79"/>
      <c r="R148" s="79"/>
      <c r="S148" s="46"/>
      <c r="T148" s="79" t="s">
        <v>153</v>
      </c>
      <c r="U148" s="79"/>
      <c r="V148" s="79"/>
      <c r="W148" s="79"/>
      <c r="X148" s="79"/>
    </row>
    <row r="149" spans="2:24" ht="14" customHeight="1">
      <c r="B149" s="79"/>
      <c r="C149" s="79"/>
      <c r="D149" s="79"/>
      <c r="E149" s="79"/>
      <c r="F149" s="79"/>
      <c r="G149" s="46"/>
      <c r="H149" s="79"/>
      <c r="I149" s="79"/>
      <c r="J149" s="79"/>
      <c r="K149" s="79"/>
      <c r="L149" s="79"/>
      <c r="M149" s="46"/>
      <c r="N149" s="79"/>
      <c r="O149" s="79"/>
      <c r="P149" s="79"/>
      <c r="Q149" s="79"/>
      <c r="R149" s="79"/>
      <c r="S149" s="46"/>
      <c r="T149" s="79"/>
      <c r="U149" s="79"/>
      <c r="V149" s="79"/>
      <c r="W149" s="79"/>
      <c r="X149" s="79"/>
    </row>
    <row r="150" spans="2:24" ht="14" customHeight="1">
      <c r="B150" s="79"/>
      <c r="C150" s="79"/>
      <c r="D150" s="79"/>
      <c r="E150" s="79"/>
      <c r="F150" s="79"/>
      <c r="G150" s="46"/>
      <c r="H150" s="79"/>
      <c r="I150" s="79"/>
      <c r="J150" s="79"/>
      <c r="K150" s="79"/>
      <c r="L150" s="79"/>
      <c r="M150" s="46"/>
      <c r="N150" s="79"/>
      <c r="O150" s="79"/>
      <c r="P150" s="79"/>
      <c r="Q150" s="79"/>
      <c r="R150" s="79"/>
      <c r="S150" s="46"/>
      <c r="T150" s="79"/>
      <c r="U150" s="79"/>
      <c r="V150" s="79"/>
      <c r="W150" s="79"/>
      <c r="X150" s="79"/>
    </row>
    <row r="151" spans="2:24" ht="14" customHeight="1">
      <c r="B151" s="79" t="s">
        <v>154</v>
      </c>
      <c r="C151" s="79"/>
      <c r="D151" s="79"/>
      <c r="E151" s="79"/>
      <c r="F151" s="79"/>
      <c r="G151" s="46"/>
      <c r="H151" s="79" t="s">
        <v>154</v>
      </c>
      <c r="I151" s="79"/>
      <c r="J151" s="79"/>
      <c r="K151" s="79"/>
      <c r="L151" s="79"/>
      <c r="M151" s="46"/>
      <c r="N151" s="79" t="s">
        <v>154</v>
      </c>
      <c r="O151" s="79"/>
      <c r="P151" s="79"/>
      <c r="Q151" s="79"/>
      <c r="R151" s="79"/>
      <c r="S151" s="46"/>
      <c r="T151" s="79" t="s">
        <v>154</v>
      </c>
      <c r="U151" s="79"/>
      <c r="V151" s="79"/>
      <c r="W151" s="79"/>
      <c r="X151" s="79"/>
    </row>
    <row r="152" spans="2:24" ht="14" customHeight="1">
      <c r="B152" s="79"/>
      <c r="C152" s="79"/>
      <c r="D152" s="79"/>
      <c r="E152" s="79"/>
      <c r="F152" s="79"/>
      <c r="G152" s="46"/>
      <c r="H152" s="79"/>
      <c r="I152" s="79"/>
      <c r="J152" s="79"/>
      <c r="K152" s="79"/>
      <c r="L152" s="79"/>
      <c r="M152" s="46"/>
      <c r="N152" s="79"/>
      <c r="O152" s="79"/>
      <c r="P152" s="79"/>
      <c r="Q152" s="79"/>
      <c r="R152" s="79"/>
      <c r="S152" s="46"/>
      <c r="T152" s="79"/>
      <c r="U152" s="79"/>
      <c r="V152" s="79"/>
      <c r="W152" s="79"/>
      <c r="X152" s="79"/>
    </row>
    <row r="153" spans="2:24" ht="14" customHeight="1">
      <c r="B153" s="79"/>
      <c r="C153" s="79"/>
      <c r="D153" s="79"/>
      <c r="E153" s="79"/>
      <c r="F153" s="79"/>
      <c r="G153" s="46"/>
      <c r="H153" s="79"/>
      <c r="I153" s="79"/>
      <c r="J153" s="79"/>
      <c r="K153" s="79"/>
      <c r="L153" s="79"/>
      <c r="M153" s="46"/>
      <c r="N153" s="79"/>
      <c r="O153" s="79"/>
      <c r="P153" s="79"/>
      <c r="Q153" s="79"/>
      <c r="R153" s="79"/>
      <c r="S153" s="46"/>
      <c r="T153" s="79"/>
      <c r="U153" s="79"/>
      <c r="V153" s="79"/>
      <c r="W153" s="79"/>
      <c r="X153" s="79"/>
    </row>
    <row r="154" spans="2:24">
      <c r="G154" s="46"/>
      <c r="H154" s="2"/>
      <c r="I154" s="2"/>
      <c r="J154" s="2"/>
      <c r="K154" s="2"/>
      <c r="M154" s="46"/>
      <c r="N154" s="2"/>
      <c r="O154" s="2"/>
      <c r="P154" s="2"/>
      <c r="Q154" s="2"/>
      <c r="S154" s="46"/>
      <c r="T154" s="2"/>
      <c r="U154" s="2"/>
      <c r="V154" s="2"/>
      <c r="W154" s="2"/>
    </row>
    <row r="155" spans="2:24" ht="14" customHeight="1">
      <c r="B155" s="80" t="s">
        <v>73</v>
      </c>
      <c r="C155" s="80"/>
      <c r="D155" s="80"/>
      <c r="E155" s="80"/>
      <c r="F155" s="80"/>
      <c r="G155" s="46"/>
      <c r="H155" s="80" t="s">
        <v>73</v>
      </c>
      <c r="I155" s="80"/>
      <c r="J155" s="80"/>
      <c r="K155" s="80"/>
      <c r="L155" s="80"/>
      <c r="M155" s="46"/>
      <c r="N155" s="80" t="s">
        <v>73</v>
      </c>
      <c r="O155" s="80"/>
      <c r="P155" s="80"/>
      <c r="Q155" s="80"/>
      <c r="R155" s="80"/>
      <c r="S155" s="46"/>
      <c r="T155" s="80" t="s">
        <v>73</v>
      </c>
      <c r="U155" s="80"/>
      <c r="V155" s="80"/>
      <c r="W155" s="80"/>
      <c r="X155" s="80"/>
    </row>
    <row r="156" spans="2:24" ht="14" customHeight="1">
      <c r="B156" s="80"/>
      <c r="C156" s="80"/>
      <c r="D156" s="80"/>
      <c r="E156" s="80"/>
      <c r="F156" s="80"/>
      <c r="G156" s="46"/>
      <c r="H156" s="80"/>
      <c r="I156" s="80"/>
      <c r="J156" s="80"/>
      <c r="K156" s="80"/>
      <c r="L156" s="80"/>
      <c r="M156" s="46"/>
      <c r="N156" s="80"/>
      <c r="O156" s="80"/>
      <c r="P156" s="80"/>
      <c r="Q156" s="80"/>
      <c r="R156" s="80"/>
      <c r="S156" s="46"/>
      <c r="T156" s="80"/>
      <c r="U156" s="80"/>
      <c r="V156" s="80"/>
      <c r="W156" s="80"/>
      <c r="X156" s="80"/>
    </row>
    <row r="157" spans="2:24">
      <c r="G157" s="46"/>
      <c r="H157" s="2"/>
      <c r="I157" s="2"/>
      <c r="J157" s="2"/>
      <c r="K157" s="2"/>
      <c r="M157" s="46"/>
      <c r="N157" s="2"/>
      <c r="O157" s="2"/>
      <c r="P157" s="2"/>
      <c r="Q157" s="2"/>
      <c r="S157" s="46"/>
      <c r="T157" s="2"/>
      <c r="U157" s="2"/>
      <c r="V157" s="2"/>
      <c r="W157" s="2"/>
    </row>
    <row r="158" spans="2:24" ht="15" thickBot="1">
      <c r="G158" s="46"/>
      <c r="H158" s="2"/>
      <c r="I158" s="2"/>
      <c r="J158" s="2"/>
      <c r="K158" s="2"/>
      <c r="M158" s="46"/>
      <c r="N158" s="2"/>
      <c r="O158" s="2"/>
      <c r="P158" s="2"/>
      <c r="Q158" s="2"/>
      <c r="S158" s="46"/>
      <c r="T158" s="2"/>
      <c r="U158" s="2"/>
      <c r="V158" s="2"/>
      <c r="W158" s="2"/>
    </row>
    <row r="159" spans="2:24" ht="14" customHeight="1">
      <c r="B159" s="82" t="s">
        <v>72</v>
      </c>
      <c r="C159" s="81"/>
      <c r="D159" s="81"/>
      <c r="G159" s="46"/>
      <c r="H159" s="84" t="s">
        <v>71</v>
      </c>
      <c r="I159" s="81"/>
      <c r="J159" s="75"/>
      <c r="K159" s="86"/>
      <c r="M159" s="46"/>
      <c r="N159" s="84" t="s">
        <v>158</v>
      </c>
      <c r="O159" s="81"/>
      <c r="P159" s="81"/>
      <c r="Q159" s="86"/>
      <c r="S159" s="46"/>
      <c r="T159" s="84" t="s">
        <v>70</v>
      </c>
      <c r="V159" s="81"/>
      <c r="W159" s="86"/>
    </row>
    <row r="160" spans="2:24" ht="15" thickBot="1">
      <c r="B160" s="83"/>
      <c r="C160" s="81"/>
      <c r="D160" s="81"/>
      <c r="G160" s="46"/>
      <c r="H160" s="85"/>
      <c r="I160" s="81"/>
      <c r="J160" s="75"/>
      <c r="K160" s="86"/>
      <c r="M160" s="46"/>
      <c r="N160" s="85"/>
      <c r="O160" s="81"/>
      <c r="P160" s="81"/>
      <c r="Q160" s="86"/>
      <c r="S160" s="46"/>
      <c r="T160" s="85"/>
      <c r="V160" s="81"/>
      <c r="W160" s="86"/>
    </row>
    <row r="161" spans="1:23">
      <c r="A161" s="46" t="s">
        <v>82</v>
      </c>
      <c r="B161" s="74">
        <v>21</v>
      </c>
      <c r="C161" s="65"/>
      <c r="D161" s="65"/>
      <c r="G161" s="46" t="s">
        <v>74</v>
      </c>
      <c r="H161" s="74">
        <v>5.0199999999999996</v>
      </c>
      <c r="I161" s="65"/>
      <c r="J161" s="75"/>
      <c r="K161" s="65"/>
      <c r="M161" s="46" t="s">
        <v>74</v>
      </c>
      <c r="N161" s="74">
        <v>53</v>
      </c>
      <c r="O161" s="65"/>
      <c r="P161" s="65"/>
      <c r="Q161" s="65"/>
      <c r="S161" s="46" t="s">
        <v>82</v>
      </c>
      <c r="T161" s="74">
        <v>3</v>
      </c>
      <c r="V161" s="65"/>
      <c r="W161" s="65"/>
    </row>
    <row r="162" spans="1:23">
      <c r="A162" s="46" t="s">
        <v>75</v>
      </c>
      <c r="B162" s="70">
        <v>20.5</v>
      </c>
      <c r="C162" s="65"/>
      <c r="D162" s="65"/>
      <c r="G162" s="46" t="s">
        <v>82</v>
      </c>
      <c r="H162" s="70">
        <v>5.07</v>
      </c>
      <c r="I162" s="65"/>
      <c r="J162" s="75"/>
      <c r="K162" s="65"/>
      <c r="M162" s="46" t="s">
        <v>75</v>
      </c>
      <c r="N162" s="70">
        <v>52.2</v>
      </c>
      <c r="O162" s="65"/>
      <c r="P162" s="65"/>
      <c r="Q162" s="65"/>
      <c r="S162" s="46" t="s">
        <v>74</v>
      </c>
      <c r="T162" s="70">
        <v>3.11</v>
      </c>
      <c r="V162" s="65"/>
      <c r="W162" s="65"/>
    </row>
    <row r="163" spans="1:23">
      <c r="A163" s="46" t="s">
        <v>79</v>
      </c>
      <c r="B163" s="70">
        <v>20</v>
      </c>
      <c r="C163" s="65"/>
      <c r="D163" s="65"/>
      <c r="G163" s="46" t="s">
        <v>77</v>
      </c>
      <c r="H163" s="70">
        <v>5.13</v>
      </c>
      <c r="I163" s="65"/>
      <c r="J163" s="75"/>
      <c r="K163" s="65"/>
      <c r="M163" s="46" t="s">
        <v>77</v>
      </c>
      <c r="N163" s="70">
        <v>48.1</v>
      </c>
      <c r="O163" s="65"/>
      <c r="P163" s="65"/>
      <c r="Q163" s="65"/>
      <c r="S163" s="46" t="s">
        <v>76</v>
      </c>
      <c r="T163" s="70">
        <v>3.26</v>
      </c>
      <c r="V163" s="65"/>
      <c r="W163" s="65"/>
    </row>
    <row r="164" spans="1:23">
      <c r="A164" s="46" t="s">
        <v>83</v>
      </c>
      <c r="B164" s="70">
        <v>19.5</v>
      </c>
      <c r="C164" s="65"/>
      <c r="D164" s="65"/>
      <c r="G164" s="46" t="s">
        <v>83</v>
      </c>
      <c r="H164" s="70">
        <v>5.29</v>
      </c>
      <c r="I164" s="65"/>
      <c r="J164" s="75"/>
      <c r="K164" s="65"/>
      <c r="M164" s="46" t="s">
        <v>76</v>
      </c>
      <c r="N164" s="70">
        <v>48</v>
      </c>
      <c r="O164" s="65"/>
      <c r="P164" s="65"/>
      <c r="Q164" s="65"/>
      <c r="S164" s="46" t="s">
        <v>75</v>
      </c>
      <c r="T164" s="70">
        <v>3.27</v>
      </c>
      <c r="V164" s="65"/>
      <c r="W164" s="65"/>
    </row>
    <row r="165" spans="1:23">
      <c r="A165" s="46" t="s">
        <v>77</v>
      </c>
      <c r="B165" s="70">
        <v>19.5</v>
      </c>
      <c r="C165" s="65"/>
      <c r="D165" s="65"/>
      <c r="G165" s="46" t="s">
        <v>79</v>
      </c>
      <c r="H165" s="70">
        <v>5.29</v>
      </c>
      <c r="I165" s="65"/>
      <c r="J165" s="75"/>
      <c r="K165" s="65"/>
      <c r="M165" s="46" t="s">
        <v>82</v>
      </c>
      <c r="N165" s="70">
        <v>46.8</v>
      </c>
      <c r="O165" s="65"/>
      <c r="P165" s="65"/>
      <c r="Q165" s="65"/>
      <c r="S165" s="46" t="s">
        <v>77</v>
      </c>
      <c r="T165" s="70">
        <v>3.3</v>
      </c>
      <c r="V165" s="65"/>
      <c r="W165" s="65"/>
    </row>
    <row r="166" spans="1:23">
      <c r="A166" s="46" t="s">
        <v>81</v>
      </c>
      <c r="B166" s="70">
        <v>19.5</v>
      </c>
      <c r="C166" s="65"/>
      <c r="D166" s="65"/>
      <c r="G166" s="46" t="s">
        <v>81</v>
      </c>
      <c r="H166" s="70">
        <v>5.3</v>
      </c>
      <c r="I166" s="65"/>
      <c r="J166" s="75"/>
      <c r="K166" s="65"/>
      <c r="M166" s="46" t="s">
        <v>78</v>
      </c>
      <c r="N166" s="70">
        <v>45.7</v>
      </c>
      <c r="O166" s="65"/>
      <c r="P166" s="65"/>
      <c r="Q166" s="65"/>
      <c r="S166" s="46" t="s">
        <v>80</v>
      </c>
      <c r="T166" s="70">
        <v>3.31</v>
      </c>
      <c r="V166" s="65"/>
      <c r="W166" s="65"/>
    </row>
    <row r="167" spans="1:23">
      <c r="A167" s="46" t="s">
        <v>80</v>
      </c>
      <c r="B167" s="70">
        <v>19</v>
      </c>
      <c r="C167" s="65"/>
      <c r="D167" s="65"/>
      <c r="G167" s="46" t="s">
        <v>80</v>
      </c>
      <c r="H167" s="70">
        <v>5.31</v>
      </c>
      <c r="I167" s="65"/>
      <c r="J167" s="75"/>
      <c r="K167" s="65"/>
      <c r="M167" s="46" t="s">
        <v>83</v>
      </c>
      <c r="N167" s="70">
        <v>43.9</v>
      </c>
      <c r="O167" s="65"/>
      <c r="P167" s="65"/>
      <c r="Q167" s="65"/>
      <c r="S167" s="46" t="s">
        <v>79</v>
      </c>
      <c r="T167" s="70">
        <v>3.34</v>
      </c>
      <c r="V167" s="65"/>
      <c r="W167" s="65"/>
    </row>
    <row r="168" spans="1:23">
      <c r="A168" s="46" t="s">
        <v>74</v>
      </c>
      <c r="B168" s="70">
        <v>19</v>
      </c>
      <c r="C168" s="65"/>
      <c r="D168" s="65"/>
      <c r="G168" s="46" t="s">
        <v>78</v>
      </c>
      <c r="H168" s="70">
        <v>5.36</v>
      </c>
      <c r="I168" s="65"/>
      <c r="J168" s="75"/>
      <c r="K168" s="65"/>
      <c r="M168" s="46" t="s">
        <v>80</v>
      </c>
      <c r="N168" s="70">
        <v>40.799999999999997</v>
      </c>
      <c r="O168" s="65"/>
      <c r="P168" s="65"/>
      <c r="Q168" s="65"/>
      <c r="S168" s="46" t="s">
        <v>81</v>
      </c>
      <c r="T168" s="70">
        <v>3.34</v>
      </c>
      <c r="V168" s="65"/>
      <c r="W168" s="65"/>
    </row>
    <row r="169" spans="1:23">
      <c r="A169" s="46" t="s">
        <v>76</v>
      </c>
      <c r="B169" s="70">
        <v>18.5</v>
      </c>
      <c r="C169" s="65"/>
      <c r="D169" s="65"/>
      <c r="G169" s="46" t="s">
        <v>76</v>
      </c>
      <c r="H169" s="70">
        <v>5.41</v>
      </c>
      <c r="I169" s="65"/>
      <c r="J169" s="75"/>
      <c r="K169" s="65"/>
      <c r="M169" s="46" t="s">
        <v>79</v>
      </c>
      <c r="N169" s="70">
        <v>40</v>
      </c>
      <c r="O169" s="65"/>
      <c r="P169" s="65"/>
      <c r="Q169" s="65"/>
      <c r="S169" s="46" t="s">
        <v>83</v>
      </c>
      <c r="T169" s="70">
        <v>3.35</v>
      </c>
      <c r="V169" s="65"/>
      <c r="W169" s="65"/>
    </row>
    <row r="170" spans="1:23" ht="15" thickBot="1">
      <c r="A170" s="46" t="s">
        <v>78</v>
      </c>
      <c r="B170" s="71">
        <v>17</v>
      </c>
      <c r="C170" s="65"/>
      <c r="D170" s="65"/>
      <c r="G170" s="46" t="s">
        <v>75</v>
      </c>
      <c r="H170" s="71">
        <v>5.45</v>
      </c>
      <c r="I170" s="65"/>
      <c r="J170" s="75"/>
      <c r="K170" s="65"/>
      <c r="M170" s="46" t="s">
        <v>81</v>
      </c>
      <c r="N170" s="71">
        <v>38.799999999999997</v>
      </c>
      <c r="O170" s="65"/>
      <c r="P170" s="65"/>
      <c r="Q170" s="65"/>
      <c r="S170" s="46" t="s">
        <v>78</v>
      </c>
      <c r="T170" s="71">
        <v>3.42</v>
      </c>
      <c r="V170" s="65"/>
      <c r="W170" s="65"/>
    </row>
    <row r="171" spans="1:23" ht="15" thickBot="1">
      <c r="C171" s="65"/>
      <c r="D171" s="65"/>
      <c r="G171" s="46"/>
      <c r="H171" s="2"/>
      <c r="I171" s="65"/>
      <c r="J171" s="75"/>
      <c r="K171" s="65"/>
      <c r="M171" s="46"/>
      <c r="N171" s="2"/>
      <c r="O171" s="65"/>
      <c r="P171" s="65"/>
      <c r="Q171" s="65"/>
      <c r="S171" s="46"/>
      <c r="T171" s="2"/>
      <c r="V171" s="65"/>
      <c r="W171" s="65"/>
    </row>
    <row r="172" spans="1:23">
      <c r="A172" s="47" t="s">
        <v>155</v>
      </c>
      <c r="B172" s="72">
        <f>AVERAGE(B161:B170)</f>
        <v>19.350000000000001</v>
      </c>
      <c r="C172" s="67"/>
      <c r="D172" s="67"/>
      <c r="G172" s="47" t="s">
        <v>155</v>
      </c>
      <c r="H172" s="72">
        <f>AVERAGE(H161:H170)</f>
        <v>5.2629999999999999</v>
      </c>
      <c r="I172" s="67"/>
      <c r="J172" s="75"/>
      <c r="K172" s="67"/>
      <c r="M172" s="47" t="s">
        <v>155</v>
      </c>
      <c r="N172" s="72">
        <f>AVERAGE(N161:N170)</f>
        <v>45.730000000000004</v>
      </c>
      <c r="O172" s="67"/>
      <c r="P172" s="67"/>
      <c r="Q172" s="67"/>
      <c r="S172" s="47" t="s">
        <v>155</v>
      </c>
      <c r="T172" s="72">
        <f>AVERAGE(T161:T170)</f>
        <v>3.2699999999999996</v>
      </c>
      <c r="V172" s="67"/>
      <c r="W172" s="67"/>
    </row>
    <row r="173" spans="1:23" ht="15" thickBot="1">
      <c r="A173" s="47" t="s">
        <v>156</v>
      </c>
      <c r="B173" s="73">
        <f>AVERAGE(TBLDatabase[30:15])</f>
        <v>18.261363636363637</v>
      </c>
      <c r="C173" s="69"/>
      <c r="D173" s="69"/>
      <c r="G173" s="47" t="s">
        <v>156</v>
      </c>
      <c r="H173" s="73">
        <f>AVERAGE(TBLDatabase[5-0-5 Agility (s)])</f>
        <v>5.3102272727272721</v>
      </c>
      <c r="I173" s="69"/>
      <c r="J173" s="75"/>
      <c r="K173" s="69"/>
      <c r="M173" s="47" t="s">
        <v>156</v>
      </c>
      <c r="N173" s="73">
        <f>AVERAGE(TBLDatabase[Jump (cm)])</f>
        <v>45.612499999999997</v>
      </c>
      <c r="O173" s="69"/>
      <c r="P173" s="69"/>
      <c r="Q173" s="69"/>
      <c r="S173" s="47" t="s">
        <v>156</v>
      </c>
      <c r="T173" s="73">
        <f>AVERAGE(TBLDatabase[20m Sprint (s)])</f>
        <v>3.3723863636363656</v>
      </c>
      <c r="V173" s="69"/>
      <c r="W173" s="69"/>
    </row>
    <row r="174" spans="1:23">
      <c r="G174" s="46"/>
      <c r="H174" s="2"/>
      <c r="I174" s="2"/>
      <c r="J174" s="2"/>
      <c r="K174" s="2"/>
      <c r="M174" s="46"/>
      <c r="N174" s="2"/>
      <c r="O174" s="2"/>
      <c r="P174" s="2"/>
      <c r="Q174" s="2"/>
      <c r="S174" s="46"/>
      <c r="T174" s="2"/>
      <c r="U174" s="2"/>
      <c r="V174" s="2"/>
      <c r="W174" s="2"/>
    </row>
    <row r="175" spans="1:23">
      <c r="G175" s="46"/>
      <c r="H175" s="2"/>
      <c r="I175" s="2"/>
      <c r="J175" s="2"/>
      <c r="K175" s="2"/>
      <c r="M175" s="46"/>
      <c r="N175" s="2"/>
      <c r="O175" s="2"/>
      <c r="P175" s="2"/>
      <c r="Q175" s="2"/>
      <c r="S175" s="46"/>
      <c r="T175" s="2"/>
      <c r="U175" s="2"/>
      <c r="V175" s="2"/>
      <c r="W175" s="2"/>
    </row>
    <row r="176" spans="1:23">
      <c r="G176" s="46"/>
      <c r="H176" s="2"/>
      <c r="I176" s="2"/>
      <c r="J176" s="2"/>
      <c r="K176" s="2"/>
      <c r="M176" s="46"/>
      <c r="N176" s="2"/>
      <c r="O176" s="2"/>
      <c r="P176" s="2"/>
      <c r="Q176" s="2"/>
      <c r="S176" s="46"/>
      <c r="T176" s="2"/>
      <c r="U176" s="2"/>
      <c r="V176" s="2"/>
      <c r="W176" s="2"/>
    </row>
    <row r="177" spans="7:23">
      <c r="G177" s="46"/>
      <c r="H177" s="2"/>
      <c r="I177" s="2"/>
      <c r="J177" s="2"/>
      <c r="K177" s="2"/>
      <c r="M177" s="46"/>
      <c r="N177" s="2"/>
      <c r="O177" s="2"/>
      <c r="P177" s="2"/>
      <c r="Q177" s="2"/>
      <c r="S177" s="46"/>
      <c r="T177" s="2"/>
      <c r="U177" s="2"/>
      <c r="V177" s="2"/>
      <c r="W177" s="2"/>
    </row>
    <row r="178" spans="7:23">
      <c r="G178" s="46"/>
      <c r="H178" s="2"/>
      <c r="I178" s="2"/>
      <c r="J178" s="2"/>
      <c r="K178" s="2"/>
      <c r="M178" s="46"/>
      <c r="N178" s="2"/>
      <c r="O178" s="2"/>
      <c r="P178" s="2"/>
      <c r="Q178" s="2"/>
      <c r="S178" s="46"/>
      <c r="T178" s="2"/>
      <c r="U178" s="2"/>
      <c r="V178" s="2"/>
      <c r="W178" s="2"/>
    </row>
    <row r="179" spans="7:23">
      <c r="G179" s="46"/>
      <c r="H179" s="2"/>
      <c r="I179" s="2"/>
      <c r="J179" s="2"/>
      <c r="K179" s="2"/>
      <c r="M179" s="46"/>
      <c r="N179" s="2"/>
      <c r="O179" s="2"/>
      <c r="P179" s="2"/>
      <c r="Q179" s="2"/>
      <c r="S179" s="46"/>
      <c r="T179" s="2"/>
      <c r="U179" s="2"/>
      <c r="V179" s="2"/>
      <c r="W179" s="2"/>
    </row>
    <row r="180" spans="7:23">
      <c r="G180" s="46"/>
      <c r="H180" s="2"/>
      <c r="I180" s="2"/>
      <c r="J180" s="2"/>
      <c r="K180" s="2"/>
      <c r="M180" s="46"/>
      <c r="N180" s="2"/>
      <c r="O180" s="2"/>
      <c r="P180" s="2"/>
      <c r="Q180" s="2"/>
      <c r="S180" s="46"/>
      <c r="T180" s="2"/>
      <c r="U180" s="2"/>
      <c r="V180" s="2"/>
      <c r="W180" s="2"/>
    </row>
    <row r="181" spans="7:23">
      <c r="G181" s="46"/>
      <c r="H181" s="2"/>
      <c r="I181" s="2"/>
      <c r="J181" s="2"/>
      <c r="K181" s="2"/>
      <c r="M181" s="46"/>
      <c r="N181" s="2"/>
      <c r="O181" s="2"/>
      <c r="P181" s="2"/>
      <c r="Q181" s="2"/>
      <c r="S181" s="46"/>
      <c r="T181" s="2"/>
      <c r="U181" s="2"/>
      <c r="V181" s="2"/>
      <c r="W181" s="2"/>
    </row>
    <row r="182" spans="7:23">
      <c r="G182" s="46"/>
      <c r="H182" s="2"/>
      <c r="I182" s="2"/>
      <c r="J182" s="2"/>
      <c r="K182" s="2"/>
      <c r="M182" s="46"/>
      <c r="N182" s="2"/>
      <c r="O182" s="2"/>
      <c r="P182" s="2"/>
      <c r="Q182" s="2"/>
      <c r="S182" s="46"/>
      <c r="T182" s="2"/>
      <c r="U182" s="2"/>
      <c r="V182" s="2"/>
      <c r="W182" s="2"/>
    </row>
    <row r="183" spans="7:23">
      <c r="G183" s="46"/>
      <c r="H183" s="2"/>
      <c r="I183" s="2"/>
      <c r="J183" s="2"/>
      <c r="K183" s="2"/>
      <c r="M183" s="46"/>
      <c r="N183" s="2"/>
      <c r="O183" s="2"/>
      <c r="P183" s="2"/>
      <c r="Q183" s="2"/>
      <c r="S183" s="46"/>
      <c r="T183" s="2"/>
      <c r="U183" s="2"/>
      <c r="V183" s="2"/>
      <c r="W183" s="2"/>
    </row>
    <row r="184" spans="7:23">
      <c r="G184" s="46"/>
      <c r="H184" s="2"/>
      <c r="I184" s="2"/>
      <c r="J184" s="2"/>
      <c r="K184" s="2"/>
      <c r="M184" s="46"/>
      <c r="N184" s="2"/>
      <c r="O184" s="2"/>
      <c r="P184" s="2"/>
      <c r="Q184" s="2"/>
      <c r="S184" s="46"/>
      <c r="T184" s="2"/>
      <c r="U184" s="2"/>
      <c r="V184" s="2"/>
      <c r="W184" s="2"/>
    </row>
    <row r="185" spans="7:23">
      <c r="G185" s="46"/>
      <c r="H185" s="2"/>
      <c r="I185" s="2"/>
      <c r="J185" s="2"/>
      <c r="K185" s="2"/>
      <c r="M185" s="46"/>
      <c r="N185" s="2"/>
      <c r="O185" s="2"/>
      <c r="P185" s="2"/>
      <c r="Q185" s="2"/>
      <c r="S185" s="46"/>
      <c r="T185" s="2"/>
      <c r="U185" s="2"/>
      <c r="V185" s="2"/>
      <c r="W185" s="2"/>
    </row>
    <row r="186" spans="7:23">
      <c r="G186" s="46"/>
      <c r="H186" s="2"/>
      <c r="I186" s="2"/>
      <c r="J186" s="2"/>
      <c r="K186" s="2"/>
      <c r="M186" s="46"/>
      <c r="N186" s="2"/>
      <c r="O186" s="2"/>
      <c r="P186" s="2"/>
      <c r="Q186" s="2"/>
      <c r="S186" s="46"/>
      <c r="T186" s="2"/>
      <c r="U186" s="2"/>
      <c r="V186" s="2"/>
      <c r="W186" s="2"/>
    </row>
    <row r="187" spans="7:23">
      <c r="G187" s="46"/>
      <c r="H187" s="2"/>
      <c r="I187" s="2"/>
      <c r="J187" s="2"/>
      <c r="K187" s="2"/>
      <c r="M187" s="46"/>
      <c r="N187" s="2"/>
      <c r="O187" s="2"/>
      <c r="P187" s="2"/>
      <c r="Q187" s="2"/>
      <c r="S187" s="46"/>
      <c r="T187" s="2"/>
      <c r="U187" s="2"/>
      <c r="V187" s="2"/>
      <c r="W187" s="2"/>
    </row>
    <row r="188" spans="7:23">
      <c r="G188" s="46"/>
      <c r="H188" s="2"/>
      <c r="I188" s="2"/>
      <c r="J188" s="2"/>
      <c r="K188" s="2"/>
      <c r="M188" s="46"/>
      <c r="N188" s="2"/>
      <c r="O188" s="2"/>
      <c r="P188" s="2"/>
      <c r="Q188" s="2"/>
      <c r="S188" s="46"/>
      <c r="T188" s="2"/>
      <c r="U188" s="2"/>
      <c r="V188" s="2"/>
      <c r="W188" s="2"/>
    </row>
    <row r="189" spans="7:23">
      <c r="G189" s="46"/>
      <c r="H189" s="2"/>
      <c r="I189" s="2"/>
      <c r="J189" s="2"/>
      <c r="K189" s="2"/>
      <c r="M189" s="46"/>
      <c r="N189" s="2"/>
      <c r="O189" s="2"/>
      <c r="P189" s="2"/>
      <c r="Q189" s="2"/>
      <c r="S189" s="46"/>
      <c r="T189" s="2"/>
      <c r="U189" s="2"/>
      <c r="V189" s="2"/>
      <c r="W189" s="2"/>
    </row>
    <row r="190" spans="7:23">
      <c r="G190" s="46"/>
      <c r="H190" s="2"/>
      <c r="I190" s="2"/>
      <c r="J190" s="2"/>
      <c r="K190" s="2"/>
      <c r="M190" s="46"/>
      <c r="N190" s="2"/>
      <c r="O190" s="2"/>
      <c r="P190" s="2"/>
      <c r="Q190" s="2"/>
      <c r="S190" s="46"/>
      <c r="T190" s="2"/>
      <c r="U190" s="2"/>
      <c r="V190" s="2"/>
      <c r="W190" s="2"/>
    </row>
    <row r="191" spans="7:23">
      <c r="G191" s="46"/>
      <c r="H191" s="2"/>
      <c r="I191" s="2"/>
      <c r="J191" s="2"/>
      <c r="K191" s="2"/>
      <c r="M191" s="46"/>
      <c r="N191" s="2"/>
      <c r="O191" s="2"/>
      <c r="P191" s="2"/>
      <c r="Q191" s="2"/>
      <c r="S191" s="46"/>
      <c r="T191" s="2"/>
      <c r="U191" s="2"/>
      <c r="V191" s="2"/>
      <c r="W191" s="2"/>
    </row>
    <row r="192" spans="7:23">
      <c r="G192" s="46"/>
      <c r="H192" s="2"/>
      <c r="I192" s="2"/>
      <c r="J192" s="2"/>
      <c r="K192" s="2"/>
      <c r="M192" s="46"/>
      <c r="N192" s="2"/>
      <c r="O192" s="2"/>
      <c r="P192" s="2"/>
      <c r="Q192" s="2"/>
      <c r="S192" s="46"/>
      <c r="T192" s="2"/>
      <c r="U192" s="2"/>
      <c r="V192" s="2"/>
      <c r="W192" s="2"/>
    </row>
    <row r="193" spans="1:24">
      <c r="G193" s="46"/>
      <c r="H193" s="2"/>
      <c r="I193" s="2"/>
      <c r="J193" s="2"/>
      <c r="K193" s="2"/>
      <c r="M193" s="46"/>
      <c r="N193" s="2"/>
      <c r="O193" s="2"/>
      <c r="P193" s="2"/>
      <c r="Q193" s="2"/>
      <c r="S193" s="46"/>
      <c r="T193" s="2"/>
      <c r="U193" s="2"/>
      <c r="V193" s="2"/>
      <c r="W193" s="2"/>
    </row>
    <row r="194" spans="1:24">
      <c r="G194" s="46"/>
      <c r="H194" s="2"/>
      <c r="I194" s="2"/>
      <c r="J194" s="2"/>
      <c r="K194" s="2"/>
      <c r="M194" s="46"/>
      <c r="N194" s="2"/>
      <c r="O194" s="2"/>
      <c r="P194" s="2"/>
      <c r="Q194" s="2"/>
      <c r="S194" s="46"/>
      <c r="T194" s="2"/>
      <c r="U194" s="2"/>
      <c r="V194" s="2"/>
      <c r="W194" s="2"/>
    </row>
    <row r="195" spans="1:24">
      <c r="G195" s="46"/>
      <c r="H195" s="2"/>
      <c r="I195" s="2"/>
      <c r="J195" s="2"/>
      <c r="K195" s="2"/>
      <c r="M195" s="46"/>
      <c r="N195" s="2"/>
      <c r="O195" s="2"/>
      <c r="P195" s="2"/>
      <c r="Q195" s="2"/>
      <c r="S195" s="46"/>
      <c r="T195" s="2"/>
      <c r="U195" s="2"/>
      <c r="V195" s="2"/>
      <c r="W195" s="2"/>
    </row>
    <row r="196" spans="1:24">
      <c r="G196" s="46"/>
      <c r="H196" s="2"/>
      <c r="I196" s="2"/>
      <c r="J196" s="2"/>
      <c r="K196" s="2"/>
      <c r="M196" s="46"/>
      <c r="N196" s="2"/>
      <c r="O196" s="2"/>
      <c r="P196" s="2"/>
      <c r="Q196" s="2"/>
      <c r="S196" s="46"/>
      <c r="T196" s="2"/>
      <c r="U196" s="2"/>
      <c r="V196" s="2"/>
      <c r="W196" s="2"/>
    </row>
    <row r="197" spans="1:24" ht="14" customHeight="1">
      <c r="B197" s="79" t="s">
        <v>153</v>
      </c>
      <c r="C197" s="79"/>
      <c r="D197" s="79"/>
      <c r="E197" s="79"/>
      <c r="F197" s="79"/>
      <c r="G197" s="46"/>
      <c r="H197" s="79" t="s">
        <v>153</v>
      </c>
      <c r="I197" s="79"/>
      <c r="J197" s="79"/>
      <c r="K197" s="79"/>
      <c r="L197" s="79"/>
      <c r="M197" s="46"/>
      <c r="N197" s="79" t="s">
        <v>153</v>
      </c>
      <c r="O197" s="79"/>
      <c r="P197" s="79"/>
      <c r="Q197" s="79"/>
      <c r="R197" s="79"/>
      <c r="S197" s="46"/>
      <c r="T197" s="79" t="s">
        <v>153</v>
      </c>
      <c r="U197" s="79"/>
      <c r="V197" s="79"/>
      <c r="W197" s="79"/>
      <c r="X197" s="79"/>
    </row>
    <row r="198" spans="1:24" ht="14" customHeight="1">
      <c r="B198" s="79"/>
      <c r="C198" s="79"/>
      <c r="D198" s="79"/>
      <c r="E198" s="79"/>
      <c r="F198" s="79"/>
      <c r="G198" s="46"/>
      <c r="H198" s="79"/>
      <c r="I198" s="79"/>
      <c r="J198" s="79"/>
      <c r="K198" s="79"/>
      <c r="L198" s="79"/>
      <c r="M198" s="46"/>
      <c r="N198" s="79"/>
      <c r="O198" s="79"/>
      <c r="P198" s="79"/>
      <c r="Q198" s="79"/>
      <c r="R198" s="79"/>
      <c r="S198" s="46"/>
      <c r="T198" s="79"/>
      <c r="U198" s="79"/>
      <c r="V198" s="79"/>
      <c r="W198" s="79"/>
      <c r="X198" s="79"/>
    </row>
    <row r="199" spans="1:24" ht="14" customHeight="1">
      <c r="B199" s="79"/>
      <c r="C199" s="79"/>
      <c r="D199" s="79"/>
      <c r="E199" s="79"/>
      <c r="F199" s="79"/>
      <c r="G199" s="46"/>
      <c r="H199" s="79"/>
      <c r="I199" s="79"/>
      <c r="J199" s="79"/>
      <c r="K199" s="79"/>
      <c r="L199" s="79"/>
      <c r="M199" s="46"/>
      <c r="N199" s="79"/>
      <c r="O199" s="79"/>
      <c r="P199" s="79"/>
      <c r="Q199" s="79"/>
      <c r="R199" s="79"/>
      <c r="S199" s="46"/>
      <c r="T199" s="79"/>
      <c r="U199" s="79"/>
      <c r="V199" s="79"/>
      <c r="W199" s="79"/>
      <c r="X199" s="79"/>
    </row>
    <row r="200" spans="1:24" ht="14" customHeight="1">
      <c r="B200" s="79" t="s">
        <v>154</v>
      </c>
      <c r="C200" s="79"/>
      <c r="D200" s="79"/>
      <c r="E200" s="79"/>
      <c r="F200" s="79"/>
      <c r="G200" s="46"/>
      <c r="H200" s="79" t="s">
        <v>154</v>
      </c>
      <c r="I200" s="79"/>
      <c r="J200" s="79"/>
      <c r="K200" s="79"/>
      <c r="L200" s="79"/>
      <c r="M200" s="46"/>
      <c r="N200" s="79" t="s">
        <v>154</v>
      </c>
      <c r="O200" s="79"/>
      <c r="P200" s="79"/>
      <c r="Q200" s="79"/>
      <c r="R200" s="79"/>
      <c r="S200" s="46"/>
      <c r="T200" s="79" t="s">
        <v>154</v>
      </c>
      <c r="U200" s="79"/>
      <c r="V200" s="79"/>
      <c r="W200" s="79"/>
      <c r="X200" s="79"/>
    </row>
    <row r="201" spans="1:24" ht="14" customHeight="1">
      <c r="B201" s="79"/>
      <c r="C201" s="79"/>
      <c r="D201" s="79"/>
      <c r="E201" s="79"/>
      <c r="F201" s="79"/>
      <c r="G201" s="46"/>
      <c r="H201" s="79"/>
      <c r="I201" s="79"/>
      <c r="J201" s="79"/>
      <c r="K201" s="79"/>
      <c r="L201" s="79"/>
      <c r="M201" s="46"/>
      <c r="N201" s="79"/>
      <c r="O201" s="79"/>
      <c r="P201" s="79"/>
      <c r="Q201" s="79"/>
      <c r="R201" s="79"/>
      <c r="S201" s="46"/>
      <c r="T201" s="79"/>
      <c r="U201" s="79"/>
      <c r="V201" s="79"/>
      <c r="W201" s="79"/>
      <c r="X201" s="79"/>
    </row>
    <row r="202" spans="1:24" ht="14" customHeight="1">
      <c r="B202" s="79"/>
      <c r="C202" s="79"/>
      <c r="D202" s="79"/>
      <c r="E202" s="79"/>
      <c r="F202" s="79"/>
      <c r="G202" s="46"/>
      <c r="H202" s="79"/>
      <c r="I202" s="79"/>
      <c r="J202" s="79"/>
      <c r="K202" s="79"/>
      <c r="L202" s="79"/>
      <c r="M202" s="46"/>
      <c r="N202" s="79"/>
      <c r="O202" s="79"/>
      <c r="P202" s="79"/>
      <c r="Q202" s="79"/>
      <c r="R202" s="79"/>
      <c r="S202" s="46"/>
      <c r="T202" s="79"/>
      <c r="U202" s="79"/>
      <c r="V202" s="79"/>
      <c r="W202" s="79"/>
      <c r="X202" s="79"/>
    </row>
    <row r="203" spans="1:24">
      <c r="G203" s="46"/>
      <c r="H203" s="2"/>
      <c r="I203" s="2"/>
      <c r="J203" s="2"/>
      <c r="K203" s="2"/>
      <c r="M203" s="46"/>
      <c r="N203" s="2"/>
      <c r="O203" s="2"/>
      <c r="P203" s="2"/>
      <c r="Q203" s="2"/>
      <c r="S203" s="46"/>
      <c r="T203" s="2"/>
      <c r="U203" s="2"/>
      <c r="V203" s="2"/>
      <c r="W203" s="2"/>
    </row>
    <row r="204" spans="1:24" ht="14" customHeight="1">
      <c r="B204" s="80" t="s">
        <v>157</v>
      </c>
      <c r="C204" s="80"/>
      <c r="D204" s="80"/>
      <c r="E204" s="80"/>
      <c r="F204" s="80"/>
      <c r="G204" s="46"/>
      <c r="H204" s="80" t="s">
        <v>157</v>
      </c>
      <c r="I204" s="80"/>
      <c r="J204" s="80"/>
      <c r="K204" s="80"/>
      <c r="L204" s="80"/>
      <c r="M204" s="46"/>
      <c r="N204" s="80" t="s">
        <v>157</v>
      </c>
      <c r="O204" s="80"/>
      <c r="P204" s="80"/>
      <c r="Q204" s="80"/>
      <c r="R204" s="80"/>
      <c r="S204" s="46"/>
      <c r="T204" s="80" t="s">
        <v>157</v>
      </c>
      <c r="U204" s="80"/>
      <c r="V204" s="80"/>
      <c r="W204" s="80"/>
      <c r="X204" s="80"/>
    </row>
    <row r="205" spans="1:24" ht="15" customHeight="1" thickBot="1">
      <c r="B205" s="80"/>
      <c r="C205" s="80"/>
      <c r="D205" s="80"/>
      <c r="E205" s="80"/>
      <c r="F205" s="80"/>
      <c r="G205" s="46"/>
      <c r="H205" s="80"/>
      <c r="I205" s="80"/>
      <c r="J205" s="80"/>
      <c r="K205" s="80"/>
      <c r="L205" s="80"/>
      <c r="M205" s="46"/>
      <c r="N205" s="80"/>
      <c r="O205" s="80"/>
      <c r="P205" s="80"/>
      <c r="Q205" s="80"/>
      <c r="R205" s="80"/>
      <c r="S205" s="46"/>
      <c r="T205" s="80"/>
      <c r="U205" s="80"/>
      <c r="V205" s="80"/>
      <c r="W205" s="80"/>
      <c r="X205" s="80"/>
    </row>
    <row r="206" spans="1:24" ht="14" customHeight="1">
      <c r="B206" s="82" t="s">
        <v>72</v>
      </c>
      <c r="C206" s="81"/>
      <c r="D206" s="81"/>
      <c r="G206" s="46"/>
      <c r="H206" s="84" t="s">
        <v>71</v>
      </c>
      <c r="I206" s="81"/>
      <c r="J206" s="75"/>
      <c r="K206" s="86"/>
      <c r="M206" s="46"/>
      <c r="N206" s="84" t="s">
        <v>158</v>
      </c>
      <c r="O206" s="81"/>
      <c r="P206" s="81"/>
      <c r="Q206" s="86"/>
      <c r="S206" s="46"/>
      <c r="T206" s="84" t="s">
        <v>70</v>
      </c>
      <c r="V206" s="81"/>
      <c r="W206" s="86"/>
    </row>
    <row r="207" spans="1:24" ht="15" thickBot="1">
      <c r="B207" s="83"/>
      <c r="C207" s="81"/>
      <c r="D207" s="81"/>
      <c r="G207" s="46"/>
      <c r="H207" s="85"/>
      <c r="I207" s="81"/>
      <c r="J207" s="75"/>
      <c r="K207" s="86"/>
      <c r="M207" s="46"/>
      <c r="N207" s="85"/>
      <c r="O207" s="81"/>
      <c r="P207" s="81"/>
      <c r="Q207" s="86"/>
      <c r="S207" s="46"/>
      <c r="T207" s="85"/>
      <c r="V207" s="81"/>
      <c r="W207" s="86"/>
    </row>
    <row r="208" spans="1:24">
      <c r="A208" s="46" t="s">
        <v>128</v>
      </c>
      <c r="B208" s="74">
        <v>22</v>
      </c>
      <c r="C208" s="65"/>
      <c r="D208" s="65"/>
      <c r="G208" s="46" t="s">
        <v>127</v>
      </c>
      <c r="H208" s="74">
        <v>4.71</v>
      </c>
      <c r="I208" s="65"/>
      <c r="J208" s="75"/>
      <c r="K208" s="65"/>
      <c r="M208" s="46" t="s">
        <v>131</v>
      </c>
      <c r="N208" s="74">
        <v>66</v>
      </c>
      <c r="O208" s="65"/>
      <c r="P208" s="65"/>
      <c r="Q208" s="65"/>
      <c r="S208" s="46" t="s">
        <v>131</v>
      </c>
      <c r="T208" s="74">
        <v>2.99</v>
      </c>
      <c r="V208" s="65"/>
      <c r="W208" s="65"/>
    </row>
    <row r="209" spans="1:23">
      <c r="A209" s="46" t="s">
        <v>121</v>
      </c>
      <c r="B209" s="70">
        <v>21.5</v>
      </c>
      <c r="C209" s="65"/>
      <c r="D209" s="65"/>
      <c r="G209" s="46" t="s">
        <v>129</v>
      </c>
      <c r="H209" s="70">
        <v>4.76</v>
      </c>
      <c r="I209" s="65"/>
      <c r="J209" s="75"/>
      <c r="K209" s="65"/>
      <c r="M209" s="46" t="s">
        <v>119</v>
      </c>
      <c r="N209" s="70">
        <v>63</v>
      </c>
      <c r="O209" s="65"/>
      <c r="P209" s="65"/>
      <c r="Q209" s="65"/>
      <c r="S209" s="46" t="s">
        <v>126</v>
      </c>
      <c r="T209" s="70">
        <v>3.02</v>
      </c>
      <c r="V209" s="65"/>
      <c r="W209" s="65"/>
    </row>
    <row r="210" spans="1:23">
      <c r="A210" s="46" t="s">
        <v>120</v>
      </c>
      <c r="B210" s="70">
        <v>21</v>
      </c>
      <c r="C210" s="65"/>
      <c r="D210" s="65"/>
      <c r="G210" s="46" t="s">
        <v>131</v>
      </c>
      <c r="H210" s="70">
        <v>4.7699999999999996</v>
      </c>
      <c r="I210" s="65"/>
      <c r="J210" s="75"/>
      <c r="K210" s="65"/>
      <c r="M210" s="46" t="s">
        <v>120</v>
      </c>
      <c r="N210" s="70">
        <v>57.6</v>
      </c>
      <c r="O210" s="65"/>
      <c r="P210" s="65"/>
      <c r="Q210" s="65"/>
      <c r="S210" s="46" t="s">
        <v>129</v>
      </c>
      <c r="T210" s="70">
        <v>3.04</v>
      </c>
      <c r="V210" s="65"/>
      <c r="W210" s="65"/>
    </row>
    <row r="211" spans="1:23">
      <c r="A211" s="46" t="s">
        <v>125</v>
      </c>
      <c r="B211" s="70">
        <v>21</v>
      </c>
      <c r="C211" s="65"/>
      <c r="D211" s="65"/>
      <c r="G211" s="46" t="s">
        <v>119</v>
      </c>
      <c r="H211" s="70">
        <v>4.78</v>
      </c>
      <c r="I211" s="65"/>
      <c r="J211" s="75"/>
      <c r="K211" s="65"/>
      <c r="M211" s="46" t="s">
        <v>139</v>
      </c>
      <c r="N211" s="70">
        <v>55.2</v>
      </c>
      <c r="O211" s="65"/>
      <c r="P211" s="65"/>
      <c r="Q211" s="65"/>
      <c r="S211" s="46" t="s">
        <v>140</v>
      </c>
      <c r="T211" s="70">
        <v>3.06</v>
      </c>
      <c r="V211" s="65"/>
      <c r="W211" s="65"/>
    </row>
    <row r="212" spans="1:23">
      <c r="A212" s="46" t="s">
        <v>129</v>
      </c>
      <c r="B212" s="70">
        <v>20.5</v>
      </c>
      <c r="C212" s="65"/>
      <c r="D212" s="65"/>
      <c r="G212" s="46" t="s">
        <v>138</v>
      </c>
      <c r="H212" s="70">
        <v>4.78</v>
      </c>
      <c r="I212" s="65"/>
      <c r="J212" s="75"/>
      <c r="K212" s="65"/>
      <c r="M212" s="46" t="s">
        <v>105</v>
      </c>
      <c r="N212" s="70">
        <v>54.6</v>
      </c>
      <c r="O212" s="65"/>
      <c r="P212" s="65"/>
      <c r="Q212" s="65"/>
      <c r="S212" s="46" t="s">
        <v>119</v>
      </c>
      <c r="T212" s="70">
        <v>3.06</v>
      </c>
      <c r="V212" s="65"/>
      <c r="W212" s="65"/>
    </row>
    <row r="213" spans="1:23">
      <c r="A213" s="46" t="s">
        <v>131</v>
      </c>
      <c r="B213" s="70">
        <v>20.5</v>
      </c>
      <c r="C213" s="65"/>
      <c r="D213" s="65"/>
      <c r="G213" s="46" t="s">
        <v>135</v>
      </c>
      <c r="H213" s="70">
        <v>4.83</v>
      </c>
      <c r="I213" s="65"/>
      <c r="J213" s="75"/>
      <c r="K213" s="65"/>
      <c r="M213" s="46" t="s">
        <v>136</v>
      </c>
      <c r="N213" s="70">
        <v>53.7</v>
      </c>
      <c r="O213" s="65"/>
      <c r="P213" s="65"/>
      <c r="Q213" s="65"/>
      <c r="S213" s="46" t="s">
        <v>127</v>
      </c>
      <c r="T213" s="70">
        <v>3.08</v>
      </c>
      <c r="V213" s="65"/>
      <c r="W213" s="65"/>
    </row>
    <row r="214" spans="1:23">
      <c r="A214" s="46" t="s">
        <v>127</v>
      </c>
      <c r="B214" s="70">
        <v>20.5</v>
      </c>
      <c r="C214" s="65"/>
      <c r="D214" s="65"/>
      <c r="G214" s="46" t="s">
        <v>126</v>
      </c>
      <c r="H214" s="70">
        <v>4.8600000000000003</v>
      </c>
      <c r="I214" s="65"/>
      <c r="J214" s="75"/>
      <c r="K214" s="65"/>
      <c r="M214" s="46" t="s">
        <v>123</v>
      </c>
      <c r="N214" s="70">
        <v>52.8</v>
      </c>
      <c r="O214" s="65"/>
      <c r="P214" s="65"/>
      <c r="Q214" s="65"/>
      <c r="S214" s="46" t="s">
        <v>141</v>
      </c>
      <c r="T214" s="70">
        <v>3.11</v>
      </c>
      <c r="V214" s="65"/>
      <c r="W214" s="65"/>
    </row>
    <row r="215" spans="1:23">
      <c r="A215" s="46" t="s">
        <v>138</v>
      </c>
      <c r="B215" s="70">
        <v>20</v>
      </c>
      <c r="C215" s="65"/>
      <c r="D215" s="65"/>
      <c r="G215" s="46" t="s">
        <v>123</v>
      </c>
      <c r="H215" s="70">
        <v>4.87</v>
      </c>
      <c r="I215" s="65"/>
      <c r="J215" s="75"/>
      <c r="K215" s="65"/>
      <c r="M215" s="46" t="s">
        <v>129</v>
      </c>
      <c r="N215" s="70">
        <v>52.5</v>
      </c>
      <c r="O215" s="65"/>
      <c r="P215" s="65"/>
      <c r="Q215" s="65"/>
      <c r="S215" s="46" t="s">
        <v>130</v>
      </c>
      <c r="T215" s="70">
        <v>3.12</v>
      </c>
      <c r="V215" s="65"/>
      <c r="W215" s="65"/>
    </row>
    <row r="216" spans="1:23">
      <c r="A216" s="46" t="s">
        <v>134</v>
      </c>
      <c r="B216" s="70">
        <v>19.5</v>
      </c>
      <c r="C216" s="65"/>
      <c r="D216" s="65"/>
      <c r="G216" s="46" t="s">
        <v>128</v>
      </c>
      <c r="H216" s="70">
        <v>4.87</v>
      </c>
      <c r="I216" s="65"/>
      <c r="J216" s="75"/>
      <c r="K216" s="65"/>
      <c r="M216" s="46" t="s">
        <v>135</v>
      </c>
      <c r="N216" s="70">
        <v>51.9</v>
      </c>
      <c r="O216" s="65"/>
      <c r="P216" s="65"/>
      <c r="Q216" s="65"/>
      <c r="S216" s="46" t="s">
        <v>123</v>
      </c>
      <c r="T216" s="70">
        <v>3.14</v>
      </c>
      <c r="V216" s="65"/>
      <c r="W216" s="65"/>
    </row>
    <row r="217" spans="1:23">
      <c r="A217" s="46" t="s">
        <v>123</v>
      </c>
      <c r="B217" s="70">
        <v>19.5</v>
      </c>
      <c r="C217" s="65"/>
      <c r="D217" s="65"/>
      <c r="G217" s="46" t="s">
        <v>139</v>
      </c>
      <c r="H217" s="70">
        <v>4.91</v>
      </c>
      <c r="I217" s="65"/>
      <c r="J217" s="75"/>
      <c r="K217" s="65"/>
      <c r="M217" s="46" t="s">
        <v>127</v>
      </c>
      <c r="N217" s="70">
        <v>51.7</v>
      </c>
      <c r="O217" s="65"/>
      <c r="P217" s="65"/>
      <c r="Q217" s="65"/>
      <c r="S217" s="46" t="s">
        <v>143</v>
      </c>
      <c r="T217" s="70">
        <v>3.14</v>
      </c>
      <c r="V217" s="65"/>
      <c r="W217" s="65"/>
    </row>
    <row r="218" spans="1:23">
      <c r="A218" s="46" t="s">
        <v>143</v>
      </c>
      <c r="B218" s="70">
        <v>19.5</v>
      </c>
      <c r="C218" s="65"/>
      <c r="D218" s="65"/>
      <c r="G218" s="46" t="s">
        <v>132</v>
      </c>
      <c r="H218" s="70">
        <v>4.93</v>
      </c>
      <c r="I218" s="65"/>
      <c r="J218" s="75"/>
      <c r="K218" s="65"/>
      <c r="M218" s="46" t="s">
        <v>130</v>
      </c>
      <c r="N218" s="70">
        <v>51.6</v>
      </c>
      <c r="O218" s="65"/>
      <c r="P218" s="65"/>
      <c r="Q218" s="65"/>
      <c r="S218" s="46" t="s">
        <v>124</v>
      </c>
      <c r="T218" s="70">
        <v>3.15</v>
      </c>
      <c r="V218" s="65"/>
      <c r="W218" s="65"/>
    </row>
    <row r="219" spans="1:23">
      <c r="A219" s="46" t="s">
        <v>135</v>
      </c>
      <c r="B219" s="70">
        <v>19.5</v>
      </c>
      <c r="C219" s="65"/>
      <c r="D219" s="65"/>
      <c r="G219" s="46" t="s">
        <v>118</v>
      </c>
      <c r="H219" s="70">
        <v>4.95</v>
      </c>
      <c r="I219" s="65"/>
      <c r="J219" s="75"/>
      <c r="K219" s="65"/>
      <c r="M219" s="46" t="s">
        <v>121</v>
      </c>
      <c r="N219" s="70">
        <v>51.1</v>
      </c>
      <c r="O219" s="65"/>
      <c r="P219" s="65"/>
      <c r="Q219" s="65"/>
      <c r="S219" s="46" t="s">
        <v>125</v>
      </c>
      <c r="T219" s="70">
        <v>3.15</v>
      </c>
      <c r="V219" s="65"/>
      <c r="W219" s="65"/>
    </row>
    <row r="220" spans="1:23">
      <c r="A220" s="46" t="s">
        <v>119</v>
      </c>
      <c r="B220" s="70">
        <v>19.5</v>
      </c>
      <c r="C220" s="65"/>
      <c r="D220" s="65"/>
      <c r="G220" s="46" t="s">
        <v>125</v>
      </c>
      <c r="H220" s="70">
        <v>4.97</v>
      </c>
      <c r="I220" s="65"/>
      <c r="J220" s="75"/>
      <c r="K220" s="65"/>
      <c r="M220" s="46" t="s">
        <v>141</v>
      </c>
      <c r="N220" s="70">
        <v>51.1</v>
      </c>
      <c r="O220" s="65"/>
      <c r="P220" s="65"/>
      <c r="Q220" s="65"/>
      <c r="S220" s="46" t="s">
        <v>136</v>
      </c>
      <c r="T220" s="70">
        <v>3.16</v>
      </c>
      <c r="V220" s="65"/>
      <c r="W220" s="65"/>
    </row>
    <row r="221" spans="1:23">
      <c r="A221" s="46" t="s">
        <v>130</v>
      </c>
      <c r="B221" s="70">
        <v>19.5</v>
      </c>
      <c r="C221" s="65"/>
      <c r="D221" s="65"/>
      <c r="G221" s="46" t="s">
        <v>134</v>
      </c>
      <c r="H221" s="70">
        <v>4.9800000000000004</v>
      </c>
      <c r="I221" s="65"/>
      <c r="J221" s="75"/>
      <c r="K221" s="65"/>
      <c r="M221" s="46" t="s">
        <v>128</v>
      </c>
      <c r="N221" s="70">
        <v>51.1</v>
      </c>
      <c r="O221" s="65"/>
      <c r="P221" s="65"/>
      <c r="Q221" s="65"/>
      <c r="S221" s="46" t="s">
        <v>138</v>
      </c>
      <c r="T221" s="70">
        <v>3.16</v>
      </c>
      <c r="V221" s="65"/>
      <c r="W221" s="65"/>
    </row>
    <row r="222" spans="1:23">
      <c r="A222" s="46" t="s">
        <v>144</v>
      </c>
      <c r="B222" s="70">
        <v>19</v>
      </c>
      <c r="C222" s="65"/>
      <c r="D222" s="65"/>
      <c r="G222" s="46" t="s">
        <v>120</v>
      </c>
      <c r="H222" s="70">
        <v>5.03</v>
      </c>
      <c r="I222" s="65"/>
      <c r="J222" s="75"/>
      <c r="K222" s="65"/>
      <c r="M222" s="46" t="s">
        <v>140</v>
      </c>
      <c r="N222" s="70">
        <v>50.9</v>
      </c>
      <c r="O222" s="65"/>
      <c r="P222" s="65"/>
      <c r="Q222" s="65"/>
      <c r="S222" s="46" t="s">
        <v>139</v>
      </c>
      <c r="T222" s="70">
        <v>3.18</v>
      </c>
      <c r="V222" s="65"/>
      <c r="W222" s="65"/>
    </row>
    <row r="223" spans="1:23">
      <c r="A223" s="46" t="s">
        <v>137</v>
      </c>
      <c r="B223" s="70">
        <v>19</v>
      </c>
      <c r="C223" s="65"/>
      <c r="D223" s="65"/>
      <c r="G223" s="46" t="s">
        <v>121</v>
      </c>
      <c r="H223" s="70">
        <v>5.03</v>
      </c>
      <c r="I223" s="65"/>
      <c r="J223" s="75"/>
      <c r="K223" s="65"/>
      <c r="M223" s="46" t="s">
        <v>133</v>
      </c>
      <c r="N223" s="70">
        <v>50.3</v>
      </c>
      <c r="O223" s="65"/>
      <c r="P223" s="65"/>
      <c r="Q223" s="65"/>
      <c r="S223" s="46" t="s">
        <v>144</v>
      </c>
      <c r="T223" s="70">
        <v>3.2</v>
      </c>
      <c r="V223" s="65"/>
      <c r="W223" s="65"/>
    </row>
    <row r="224" spans="1:23">
      <c r="A224" s="46" t="s">
        <v>139</v>
      </c>
      <c r="B224" s="70">
        <v>19</v>
      </c>
      <c r="C224" s="65"/>
      <c r="D224" s="65"/>
      <c r="G224" s="46" t="s">
        <v>130</v>
      </c>
      <c r="H224" s="70">
        <v>5.04</v>
      </c>
      <c r="I224" s="65"/>
      <c r="J224" s="75"/>
      <c r="K224" s="65"/>
      <c r="M224" s="46" t="s">
        <v>144</v>
      </c>
      <c r="N224" s="70">
        <v>49</v>
      </c>
      <c r="O224" s="65"/>
      <c r="P224" s="65"/>
      <c r="Q224" s="65"/>
      <c r="S224" s="46" t="s">
        <v>118</v>
      </c>
      <c r="T224" s="70">
        <v>3.21</v>
      </c>
      <c r="V224" s="65"/>
      <c r="W224" s="65"/>
    </row>
    <row r="225" spans="1:23">
      <c r="A225" s="46" t="s">
        <v>133</v>
      </c>
      <c r="B225" s="70">
        <v>19</v>
      </c>
      <c r="C225" s="65"/>
      <c r="D225" s="65"/>
      <c r="G225" s="46" t="s">
        <v>107</v>
      </c>
      <c r="H225" s="70">
        <v>5.05</v>
      </c>
      <c r="I225" s="65"/>
      <c r="J225" s="75"/>
      <c r="K225" s="65"/>
      <c r="M225" s="46" t="s">
        <v>143</v>
      </c>
      <c r="N225" s="70">
        <v>48.9</v>
      </c>
      <c r="O225" s="65"/>
      <c r="P225" s="65"/>
      <c r="Q225" s="65"/>
      <c r="S225" s="46" t="s">
        <v>128</v>
      </c>
      <c r="T225" s="70">
        <v>3.22</v>
      </c>
      <c r="V225" s="65"/>
      <c r="W225" s="65"/>
    </row>
    <row r="226" spans="1:23">
      <c r="A226" s="46" t="s">
        <v>124</v>
      </c>
      <c r="B226" s="70">
        <v>18.5</v>
      </c>
      <c r="C226" s="65"/>
      <c r="D226" s="65"/>
      <c r="G226" s="46" t="s">
        <v>124</v>
      </c>
      <c r="H226" s="70">
        <v>5.08</v>
      </c>
      <c r="I226" s="65"/>
      <c r="J226" s="75"/>
      <c r="K226" s="65"/>
      <c r="M226" s="46" t="s">
        <v>107</v>
      </c>
      <c r="N226" s="70">
        <v>48</v>
      </c>
      <c r="O226" s="65"/>
      <c r="P226" s="65"/>
      <c r="Q226" s="65"/>
      <c r="S226" s="46" t="s">
        <v>134</v>
      </c>
      <c r="T226" s="70">
        <v>3.23</v>
      </c>
      <c r="V226" s="65"/>
      <c r="W226" s="65"/>
    </row>
    <row r="227" spans="1:23">
      <c r="A227" s="46" t="s">
        <v>107</v>
      </c>
      <c r="B227" s="70">
        <v>18.5</v>
      </c>
      <c r="C227" s="65"/>
      <c r="D227" s="65"/>
      <c r="G227" s="46" t="s">
        <v>141</v>
      </c>
      <c r="H227" s="70">
        <v>5.08</v>
      </c>
      <c r="I227" s="65"/>
      <c r="J227" s="75"/>
      <c r="K227" s="65"/>
      <c r="M227" s="46" t="s">
        <v>118</v>
      </c>
      <c r="N227" s="70">
        <v>47.8</v>
      </c>
      <c r="O227" s="65"/>
      <c r="P227" s="65"/>
      <c r="Q227" s="65"/>
      <c r="S227" s="46" t="s">
        <v>107</v>
      </c>
      <c r="T227" s="70">
        <v>3.23</v>
      </c>
      <c r="V227" s="65"/>
      <c r="W227" s="65"/>
    </row>
    <row r="228" spans="1:23">
      <c r="A228" s="46" t="s">
        <v>126</v>
      </c>
      <c r="B228" s="70">
        <v>18.5</v>
      </c>
      <c r="C228" s="65"/>
      <c r="D228" s="65"/>
      <c r="G228" s="46" t="s">
        <v>144</v>
      </c>
      <c r="H228" s="70">
        <v>5.0999999999999996</v>
      </c>
      <c r="I228" s="65"/>
      <c r="J228" s="75"/>
      <c r="K228" s="65"/>
      <c r="M228" s="46" t="s">
        <v>138</v>
      </c>
      <c r="N228" s="70">
        <v>47.8</v>
      </c>
      <c r="O228" s="65"/>
      <c r="P228" s="65"/>
      <c r="Q228" s="65"/>
      <c r="S228" s="46" t="s">
        <v>133</v>
      </c>
      <c r="T228" s="70">
        <v>3.23</v>
      </c>
      <c r="V228" s="65"/>
      <c r="W228" s="65"/>
    </row>
    <row r="229" spans="1:23">
      <c r="A229" s="46" t="s">
        <v>132</v>
      </c>
      <c r="B229" s="70">
        <v>18.5</v>
      </c>
      <c r="C229" s="65"/>
      <c r="D229" s="65"/>
      <c r="G229" s="46" t="s">
        <v>140</v>
      </c>
      <c r="H229" s="70">
        <v>5.13</v>
      </c>
      <c r="I229" s="65"/>
      <c r="J229" s="75"/>
      <c r="K229" s="65"/>
      <c r="M229" s="46" t="s">
        <v>125</v>
      </c>
      <c r="N229" s="70">
        <v>47.1</v>
      </c>
      <c r="O229" s="65"/>
      <c r="P229" s="65"/>
      <c r="Q229" s="65"/>
      <c r="S229" s="46" t="s">
        <v>120</v>
      </c>
      <c r="T229" s="70">
        <v>3.25</v>
      </c>
      <c r="V229" s="65"/>
      <c r="W229" s="65"/>
    </row>
    <row r="230" spans="1:23">
      <c r="A230" s="46" t="s">
        <v>141</v>
      </c>
      <c r="B230" s="70">
        <v>18.5</v>
      </c>
      <c r="C230" s="65"/>
      <c r="D230" s="65"/>
      <c r="G230" s="46" t="s">
        <v>136</v>
      </c>
      <c r="H230" s="70">
        <v>5.19</v>
      </c>
      <c r="I230" s="65"/>
      <c r="J230" s="75"/>
      <c r="K230" s="65"/>
      <c r="M230" s="46" t="s">
        <v>126</v>
      </c>
      <c r="N230" s="70">
        <v>46.8</v>
      </c>
      <c r="O230" s="65"/>
      <c r="P230" s="65"/>
      <c r="Q230" s="65"/>
      <c r="S230" s="46" t="s">
        <v>132</v>
      </c>
      <c r="T230" s="70">
        <v>3.27</v>
      </c>
      <c r="V230" s="65"/>
      <c r="W230" s="65"/>
    </row>
    <row r="231" spans="1:23">
      <c r="A231" s="46" t="s">
        <v>136</v>
      </c>
      <c r="B231" s="70">
        <v>18.5</v>
      </c>
      <c r="C231" s="65"/>
      <c r="D231" s="65"/>
      <c r="G231" s="46" t="s">
        <v>137</v>
      </c>
      <c r="H231" s="70">
        <v>5.21</v>
      </c>
      <c r="I231" s="65"/>
      <c r="J231" s="75"/>
      <c r="K231" s="65"/>
      <c r="M231" s="46" t="s">
        <v>134</v>
      </c>
      <c r="N231" s="70">
        <v>46.5</v>
      </c>
      <c r="O231" s="65"/>
      <c r="P231" s="65"/>
      <c r="Q231" s="65"/>
      <c r="S231" s="46" t="s">
        <v>105</v>
      </c>
      <c r="T231" s="70">
        <v>3.28</v>
      </c>
      <c r="V231" s="65"/>
      <c r="W231" s="65"/>
    </row>
    <row r="232" spans="1:23">
      <c r="A232" s="46" t="s">
        <v>118</v>
      </c>
      <c r="B232" s="70">
        <v>18.5</v>
      </c>
      <c r="C232" s="65"/>
      <c r="D232" s="65"/>
      <c r="G232" s="46" t="s">
        <v>133</v>
      </c>
      <c r="H232" s="70">
        <v>5.23</v>
      </c>
      <c r="I232" s="65"/>
      <c r="J232" s="75"/>
      <c r="K232" s="65"/>
      <c r="M232" s="46" t="s">
        <v>122</v>
      </c>
      <c r="N232" s="70">
        <v>46.5</v>
      </c>
      <c r="O232" s="65"/>
      <c r="P232" s="65"/>
      <c r="Q232" s="65"/>
      <c r="S232" s="46" t="s">
        <v>121</v>
      </c>
      <c r="T232" s="70">
        <v>3.29</v>
      </c>
      <c r="V232" s="65"/>
      <c r="W232" s="65"/>
    </row>
    <row r="233" spans="1:23">
      <c r="A233" s="46" t="s">
        <v>140</v>
      </c>
      <c r="B233" s="70">
        <v>18</v>
      </c>
      <c r="C233" s="65"/>
      <c r="D233" s="65"/>
      <c r="G233" s="46" t="s">
        <v>105</v>
      </c>
      <c r="H233" s="70">
        <v>5.35</v>
      </c>
      <c r="I233" s="65"/>
      <c r="J233" s="75"/>
      <c r="K233" s="65"/>
      <c r="M233" s="46" t="s">
        <v>124</v>
      </c>
      <c r="N233" s="70">
        <v>46</v>
      </c>
      <c r="O233" s="65"/>
      <c r="P233" s="65"/>
      <c r="Q233" s="65"/>
      <c r="S233" s="46" t="s">
        <v>135</v>
      </c>
      <c r="T233" s="70">
        <v>3.31</v>
      </c>
      <c r="V233" s="65"/>
      <c r="W233" s="65"/>
    </row>
    <row r="234" spans="1:23">
      <c r="A234" s="46" t="s">
        <v>105</v>
      </c>
      <c r="B234" s="70">
        <v>18</v>
      </c>
      <c r="C234" s="65"/>
      <c r="D234" s="65"/>
      <c r="G234" s="46" t="s">
        <v>143</v>
      </c>
      <c r="H234" s="70">
        <v>5.51</v>
      </c>
      <c r="I234" s="65"/>
      <c r="J234" s="75"/>
      <c r="K234" s="65"/>
      <c r="M234" s="46" t="s">
        <v>132</v>
      </c>
      <c r="N234" s="70">
        <v>41.7</v>
      </c>
      <c r="O234" s="65"/>
      <c r="P234" s="65"/>
      <c r="Q234" s="65"/>
      <c r="S234" s="46" t="s">
        <v>137</v>
      </c>
      <c r="T234" s="70">
        <v>3.32</v>
      </c>
      <c r="V234" s="65"/>
      <c r="W234" s="65"/>
    </row>
    <row r="235" spans="1:23" ht="15" thickBot="1">
      <c r="A235" s="46" t="s">
        <v>122</v>
      </c>
      <c r="B235" s="71">
        <v>16.5</v>
      </c>
      <c r="C235" s="65"/>
      <c r="D235" s="65"/>
      <c r="G235" s="46" t="s">
        <v>122</v>
      </c>
      <c r="H235" s="71">
        <v>5.64</v>
      </c>
      <c r="I235" s="65"/>
      <c r="J235" s="75"/>
      <c r="K235" s="65"/>
      <c r="M235" s="46" t="s">
        <v>137</v>
      </c>
      <c r="N235" s="71">
        <v>41.6</v>
      </c>
      <c r="O235" s="65"/>
      <c r="P235" s="65"/>
      <c r="Q235" s="65"/>
      <c r="S235" s="46" t="s">
        <v>122</v>
      </c>
      <c r="T235" s="71">
        <v>3.44</v>
      </c>
      <c r="V235" s="65"/>
      <c r="W235" s="65"/>
    </row>
    <row r="236" spans="1:23" ht="15" thickBot="1">
      <c r="C236" s="65"/>
      <c r="D236" s="65"/>
      <c r="G236" s="46"/>
      <c r="H236" s="2"/>
      <c r="I236" s="65"/>
      <c r="J236" s="75"/>
      <c r="K236" s="65"/>
      <c r="M236" s="46"/>
      <c r="N236" s="2"/>
      <c r="O236" s="65"/>
      <c r="P236" s="65"/>
      <c r="Q236" s="65"/>
      <c r="S236" s="46"/>
      <c r="T236" s="2"/>
      <c r="V236" s="65"/>
      <c r="W236" s="65"/>
    </row>
    <row r="237" spans="1:23">
      <c r="A237" s="47" t="s">
        <v>155</v>
      </c>
      <c r="B237" s="72">
        <f>AVERAGE(B208:B235)</f>
        <v>19.357142857142858</v>
      </c>
      <c r="C237" s="67"/>
      <c r="D237" s="67"/>
      <c r="G237" s="47" t="s">
        <v>155</v>
      </c>
      <c r="H237" s="72">
        <f>AVERAGE(H208:H235)</f>
        <v>5.0228571428571414</v>
      </c>
      <c r="I237" s="67"/>
      <c r="J237" s="75"/>
      <c r="K237" s="67"/>
      <c r="M237" s="47" t="s">
        <v>155</v>
      </c>
      <c r="N237" s="72">
        <f>AVERAGE(N208:N235)</f>
        <v>50.814285714285703</v>
      </c>
      <c r="O237" s="67"/>
      <c r="P237" s="67"/>
      <c r="Q237" s="67"/>
      <c r="S237" s="47" t="s">
        <v>155</v>
      </c>
      <c r="T237" s="72">
        <f>AVERAGE(T208:T235)</f>
        <v>3.1799999999999997</v>
      </c>
      <c r="V237" s="67"/>
      <c r="W237" s="67"/>
    </row>
    <row r="238" spans="1:23" ht="15" thickBot="1">
      <c r="A238" s="47" t="s">
        <v>156</v>
      </c>
      <c r="B238" s="73">
        <f>AVERAGE(TBLDatabase[30:15])</f>
        <v>18.261363636363637</v>
      </c>
      <c r="C238" s="69"/>
      <c r="D238" s="69"/>
      <c r="G238" s="47" t="s">
        <v>156</v>
      </c>
      <c r="H238" s="73">
        <f>AVERAGE(TBLDatabase[5-0-5 Agility (s)])</f>
        <v>5.3102272727272721</v>
      </c>
      <c r="I238" s="69"/>
      <c r="J238" s="75"/>
      <c r="K238" s="69"/>
      <c r="M238" s="47" t="s">
        <v>156</v>
      </c>
      <c r="N238" s="73">
        <f>AVERAGE(TBLDatabase[Jump (cm)])</f>
        <v>45.612499999999997</v>
      </c>
      <c r="O238" s="69"/>
      <c r="P238" s="69"/>
      <c r="Q238" s="69"/>
      <c r="S238" s="47" t="s">
        <v>156</v>
      </c>
      <c r="T238" s="73">
        <f>AVERAGE(TBLDatabase[20m Sprint (s)])</f>
        <v>3.3723863636363656</v>
      </c>
      <c r="V238" s="69"/>
      <c r="W238" s="69"/>
    </row>
    <row r="239" spans="1:23">
      <c r="G239" s="46"/>
      <c r="H239" s="2"/>
      <c r="I239" s="2"/>
      <c r="J239" s="2"/>
      <c r="K239" s="2"/>
      <c r="M239" s="46"/>
      <c r="N239" s="2"/>
      <c r="O239" s="2"/>
      <c r="P239" s="2"/>
      <c r="Q239" s="2"/>
      <c r="S239" s="46"/>
      <c r="T239" s="2"/>
      <c r="U239" s="2"/>
      <c r="V239" s="2"/>
      <c r="W239" s="2"/>
    </row>
    <row r="240" spans="1:23">
      <c r="G240" s="46"/>
      <c r="H240" s="2"/>
      <c r="I240" s="2"/>
      <c r="J240" s="2"/>
      <c r="K240" s="2"/>
      <c r="M240" s="46"/>
      <c r="N240" s="2"/>
      <c r="O240" s="2"/>
      <c r="P240" s="2"/>
      <c r="Q240" s="2"/>
      <c r="S240" s="46"/>
      <c r="T240" s="2"/>
      <c r="U240" s="2"/>
      <c r="V240" s="2"/>
      <c r="W240" s="2"/>
    </row>
    <row r="241" spans="7:23">
      <c r="G241" s="46"/>
      <c r="H241" s="2"/>
      <c r="I241" s="2"/>
      <c r="J241" s="2"/>
      <c r="K241" s="2"/>
      <c r="M241" s="46"/>
      <c r="N241" s="2"/>
      <c r="O241" s="2"/>
      <c r="P241" s="2"/>
      <c r="Q241" s="2"/>
      <c r="S241" s="46"/>
      <c r="T241" s="2"/>
      <c r="U241" s="2"/>
      <c r="V241" s="2"/>
      <c r="W241" s="2"/>
    </row>
    <row r="242" spans="7:23">
      <c r="G242" s="46"/>
      <c r="H242" s="2"/>
      <c r="I242" s="2"/>
      <c r="J242" s="2"/>
      <c r="K242" s="2"/>
      <c r="M242" s="46"/>
      <c r="N242" s="2"/>
      <c r="O242" s="2"/>
      <c r="P242" s="2"/>
      <c r="Q242" s="2"/>
      <c r="S242" s="46"/>
      <c r="T242" s="2"/>
      <c r="U242" s="2"/>
      <c r="V242" s="2"/>
      <c r="W242" s="2"/>
    </row>
    <row r="243" spans="7:23">
      <c r="G243" s="46"/>
      <c r="H243" s="2"/>
      <c r="I243" s="2"/>
      <c r="J243" s="2"/>
      <c r="K243" s="2"/>
      <c r="M243" s="46"/>
      <c r="N243" s="2"/>
      <c r="O243" s="2"/>
      <c r="P243" s="2"/>
      <c r="Q243" s="2"/>
      <c r="S243" s="46"/>
      <c r="T243" s="2"/>
      <c r="U243" s="2"/>
      <c r="V243" s="2"/>
      <c r="W243" s="2"/>
    </row>
    <row r="244" spans="7:23">
      <c r="G244" s="46"/>
      <c r="H244" s="2"/>
      <c r="I244" s="2"/>
      <c r="J244" s="2"/>
      <c r="K244" s="2"/>
      <c r="M244" s="46"/>
      <c r="N244" s="2"/>
      <c r="O244" s="2"/>
      <c r="P244" s="2"/>
      <c r="Q244" s="2"/>
      <c r="S244" s="46"/>
      <c r="T244" s="2"/>
      <c r="U244" s="2"/>
      <c r="V244" s="2"/>
      <c r="W244" s="2"/>
    </row>
    <row r="245" spans="7:23">
      <c r="G245" s="46"/>
      <c r="H245" s="2"/>
      <c r="I245" s="2"/>
      <c r="J245" s="2"/>
      <c r="K245" s="2"/>
      <c r="M245" s="46"/>
      <c r="N245" s="2"/>
      <c r="O245" s="2"/>
      <c r="P245" s="2"/>
      <c r="Q245" s="2"/>
      <c r="S245" s="46"/>
      <c r="T245" s="2"/>
      <c r="U245" s="2"/>
      <c r="V245" s="2"/>
      <c r="W245" s="2"/>
    </row>
  </sheetData>
  <sortState ref="A208:B235">
    <sortCondition descending="1" ref="B208:B235"/>
  </sortState>
  <mergeCells count="125">
    <mergeCell ref="T197:X199"/>
    <mergeCell ref="T200:X202"/>
    <mergeCell ref="T204:X205"/>
    <mergeCell ref="T206:T207"/>
    <mergeCell ref="V206:V207"/>
    <mergeCell ref="W206:W207"/>
    <mergeCell ref="T148:X150"/>
    <mergeCell ref="T151:X153"/>
    <mergeCell ref="T155:X156"/>
    <mergeCell ref="T159:T160"/>
    <mergeCell ref="V159:V160"/>
    <mergeCell ref="W159:W160"/>
    <mergeCell ref="T99:X101"/>
    <mergeCell ref="T102:X104"/>
    <mergeCell ref="T106:X107"/>
    <mergeCell ref="T110:T111"/>
    <mergeCell ref="V110:V111"/>
    <mergeCell ref="W110:W111"/>
    <mergeCell ref="T50:X52"/>
    <mergeCell ref="T53:X55"/>
    <mergeCell ref="T57:X58"/>
    <mergeCell ref="T61:T62"/>
    <mergeCell ref="V61:V62"/>
    <mergeCell ref="W61:W62"/>
    <mergeCell ref="T1:X3"/>
    <mergeCell ref="T4:X6"/>
    <mergeCell ref="T8:X9"/>
    <mergeCell ref="T12:T13"/>
    <mergeCell ref="V12:V13"/>
    <mergeCell ref="W12:W13"/>
    <mergeCell ref="N197:R199"/>
    <mergeCell ref="N200:R202"/>
    <mergeCell ref="N204:R205"/>
    <mergeCell ref="N99:R101"/>
    <mergeCell ref="N102:R104"/>
    <mergeCell ref="N106:R107"/>
    <mergeCell ref="N110:N111"/>
    <mergeCell ref="O110:O111"/>
    <mergeCell ref="P110:P111"/>
    <mergeCell ref="Q110:Q111"/>
    <mergeCell ref="N50:R52"/>
    <mergeCell ref="N53:R55"/>
    <mergeCell ref="N57:R58"/>
    <mergeCell ref="N61:N62"/>
    <mergeCell ref="O61:O62"/>
    <mergeCell ref="P61:P62"/>
    <mergeCell ref="Q61:Q62"/>
    <mergeCell ref="N1:R3"/>
    <mergeCell ref="N206:N207"/>
    <mergeCell ref="O206:O207"/>
    <mergeCell ref="P206:P207"/>
    <mergeCell ref="Q206:Q207"/>
    <mergeCell ref="N148:R150"/>
    <mergeCell ref="N151:R153"/>
    <mergeCell ref="N155:R156"/>
    <mergeCell ref="N159:N160"/>
    <mergeCell ref="O159:O160"/>
    <mergeCell ref="P159:P160"/>
    <mergeCell ref="Q159:Q160"/>
    <mergeCell ref="N4:R6"/>
    <mergeCell ref="N8:R9"/>
    <mergeCell ref="N12:N13"/>
    <mergeCell ref="O12:O13"/>
    <mergeCell ref="P12:P13"/>
    <mergeCell ref="Q12:Q13"/>
    <mergeCell ref="H197:L199"/>
    <mergeCell ref="H200:L202"/>
    <mergeCell ref="H204:L205"/>
    <mergeCell ref="H99:L101"/>
    <mergeCell ref="H102:L104"/>
    <mergeCell ref="H106:L107"/>
    <mergeCell ref="I110:I111"/>
    <mergeCell ref="H110:H111"/>
    <mergeCell ref="K110:K111"/>
    <mergeCell ref="H50:L52"/>
    <mergeCell ref="H53:L55"/>
    <mergeCell ref="H57:L58"/>
    <mergeCell ref="I61:I62"/>
    <mergeCell ref="H61:H62"/>
    <mergeCell ref="K61:K62"/>
    <mergeCell ref="I206:I207"/>
    <mergeCell ref="H206:H207"/>
    <mergeCell ref="K206:K207"/>
    <mergeCell ref="H148:L150"/>
    <mergeCell ref="H151:L153"/>
    <mergeCell ref="H155:L156"/>
    <mergeCell ref="I159:I160"/>
    <mergeCell ref="H159:H160"/>
    <mergeCell ref="K159:K160"/>
    <mergeCell ref="H1:L3"/>
    <mergeCell ref="H4:L6"/>
    <mergeCell ref="H8:L9"/>
    <mergeCell ref="I12:I13"/>
    <mergeCell ref="H12:H13"/>
    <mergeCell ref="K12:K13"/>
    <mergeCell ref="B1:F3"/>
    <mergeCell ref="B4:F6"/>
    <mergeCell ref="B8:F9"/>
    <mergeCell ref="B12:B13"/>
    <mergeCell ref="D12:D13"/>
    <mergeCell ref="C12:C13"/>
    <mergeCell ref="B50:F52"/>
    <mergeCell ref="B53:F55"/>
    <mergeCell ref="B57:F58"/>
    <mergeCell ref="C61:C62"/>
    <mergeCell ref="D61:D62"/>
    <mergeCell ref="B61:B62"/>
    <mergeCell ref="B99:F101"/>
    <mergeCell ref="B102:F104"/>
    <mergeCell ref="B106:F107"/>
    <mergeCell ref="B197:F199"/>
    <mergeCell ref="B200:F202"/>
    <mergeCell ref="B204:F205"/>
    <mergeCell ref="C206:C207"/>
    <mergeCell ref="D206:D207"/>
    <mergeCell ref="B206:B207"/>
    <mergeCell ref="C110:C111"/>
    <mergeCell ref="D110:D111"/>
    <mergeCell ref="B110:B111"/>
    <mergeCell ref="B148:F150"/>
    <mergeCell ref="B151:F153"/>
    <mergeCell ref="B155:F156"/>
    <mergeCell ref="C159:C160"/>
    <mergeCell ref="D159:D160"/>
    <mergeCell ref="B159:B160"/>
  </mergeCells>
  <phoneticPr fontId="7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8"/>
  <sheetViews>
    <sheetView view="pageLayout" workbookViewId="0">
      <selection activeCell="B12" sqref="B12:B13"/>
    </sheetView>
  </sheetViews>
  <sheetFormatPr baseColWidth="10" defaultRowHeight="14" x14ac:dyDescent="0"/>
  <cols>
    <col min="1" max="1" width="25.5" style="46" customWidth="1"/>
    <col min="2" max="5" width="11" style="2" customWidth="1"/>
  </cols>
  <sheetData>
    <row r="1" spans="1:6">
      <c r="B1" s="79" t="s">
        <v>153</v>
      </c>
      <c r="C1" s="79"/>
      <c r="D1" s="79"/>
      <c r="E1" s="79"/>
      <c r="F1" s="79"/>
    </row>
    <row r="2" spans="1:6">
      <c r="B2" s="79"/>
      <c r="C2" s="79"/>
      <c r="D2" s="79"/>
      <c r="E2" s="79"/>
      <c r="F2" s="79"/>
    </row>
    <row r="3" spans="1:6">
      <c r="B3" s="79"/>
      <c r="C3" s="79"/>
      <c r="D3" s="79"/>
      <c r="E3" s="79"/>
      <c r="F3" s="79"/>
    </row>
    <row r="4" spans="1:6">
      <c r="B4" s="79" t="s">
        <v>154</v>
      </c>
      <c r="C4" s="79"/>
      <c r="D4" s="79"/>
      <c r="E4" s="79"/>
      <c r="F4" s="79"/>
    </row>
    <row r="5" spans="1:6">
      <c r="B5" s="79"/>
      <c r="C5" s="79"/>
      <c r="D5" s="79"/>
      <c r="E5" s="79"/>
      <c r="F5" s="79"/>
    </row>
    <row r="6" spans="1:6">
      <c r="B6" s="79"/>
      <c r="C6" s="79"/>
      <c r="D6" s="79"/>
      <c r="E6" s="79"/>
      <c r="F6" s="79"/>
    </row>
    <row r="8" spans="1:6">
      <c r="B8" s="80" t="s">
        <v>84</v>
      </c>
      <c r="C8" s="80"/>
      <c r="D8" s="80"/>
      <c r="E8" s="80"/>
      <c r="F8" s="80"/>
    </row>
    <row r="9" spans="1:6">
      <c r="B9" s="80"/>
      <c r="C9" s="80"/>
      <c r="D9" s="80"/>
      <c r="E9" s="80"/>
      <c r="F9" s="80"/>
    </row>
    <row r="11" spans="1:6" ht="15" thickBot="1"/>
    <row r="12" spans="1:6">
      <c r="B12" s="87" t="s">
        <v>158</v>
      </c>
      <c r="C12" s="89" t="s">
        <v>70</v>
      </c>
      <c r="D12" s="89" t="s">
        <v>71</v>
      </c>
      <c r="E12" s="91" t="s">
        <v>72</v>
      </c>
    </row>
    <row r="13" spans="1:6" ht="14" customHeight="1" thickBot="1">
      <c r="B13" s="88"/>
      <c r="C13" s="90"/>
      <c r="D13" s="90"/>
      <c r="E13" s="92"/>
    </row>
    <row r="14" spans="1:6">
      <c r="A14" s="46" t="s">
        <v>98</v>
      </c>
      <c r="B14" s="48">
        <v>41.6</v>
      </c>
      <c r="C14" s="49">
        <v>3.58</v>
      </c>
      <c r="D14" s="49">
        <v>5.3</v>
      </c>
      <c r="E14" s="50">
        <v>17</v>
      </c>
    </row>
    <row r="15" spans="1:6">
      <c r="A15" s="46" t="s">
        <v>96</v>
      </c>
      <c r="B15" s="48">
        <v>34.5</v>
      </c>
      <c r="C15" s="49">
        <v>3.81</v>
      </c>
      <c r="D15" s="49">
        <v>5.82</v>
      </c>
      <c r="E15" s="50">
        <v>14</v>
      </c>
    </row>
    <row r="16" spans="1:6">
      <c r="A16" s="46" t="s">
        <v>93</v>
      </c>
      <c r="B16" s="48">
        <v>32.5</v>
      </c>
      <c r="C16" s="49">
        <v>3.79</v>
      </c>
      <c r="D16" s="49">
        <v>6.13</v>
      </c>
      <c r="E16" s="50">
        <v>14</v>
      </c>
    </row>
    <row r="17" spans="1:5">
      <c r="A17" s="46" t="s">
        <v>89</v>
      </c>
      <c r="B17" s="48">
        <v>41.9</v>
      </c>
      <c r="C17" s="49">
        <v>3.09</v>
      </c>
      <c r="D17" s="49">
        <v>5.32</v>
      </c>
      <c r="E17" s="50">
        <v>16.5</v>
      </c>
    </row>
    <row r="18" spans="1:5">
      <c r="A18" s="46" t="s">
        <v>87</v>
      </c>
      <c r="B18" s="48">
        <v>36.200000000000003</v>
      </c>
      <c r="C18" s="49">
        <v>3.85</v>
      </c>
      <c r="D18" s="49">
        <v>5.87</v>
      </c>
      <c r="E18" s="50">
        <v>16</v>
      </c>
    </row>
    <row r="19" spans="1:5">
      <c r="A19" s="46" t="s">
        <v>88</v>
      </c>
      <c r="B19" s="48">
        <v>38</v>
      </c>
      <c r="C19" s="49">
        <v>3.76</v>
      </c>
      <c r="D19" s="49">
        <v>5.73</v>
      </c>
      <c r="E19" s="50">
        <v>16</v>
      </c>
    </row>
    <row r="20" spans="1:5">
      <c r="A20" s="46" t="s">
        <v>91</v>
      </c>
      <c r="B20" s="48">
        <v>49.8</v>
      </c>
      <c r="C20" s="49">
        <v>3.43</v>
      </c>
      <c r="D20" s="49">
        <v>5.58</v>
      </c>
      <c r="E20" s="50">
        <v>16</v>
      </c>
    </row>
    <row r="21" spans="1:5">
      <c r="A21" s="46" t="s">
        <v>95</v>
      </c>
      <c r="B21" s="48">
        <v>40</v>
      </c>
      <c r="C21" s="49">
        <v>3.59</v>
      </c>
      <c r="D21" s="49">
        <v>5.32</v>
      </c>
      <c r="E21" s="50">
        <v>16.5</v>
      </c>
    </row>
    <row r="22" spans="1:5">
      <c r="A22" s="46" t="s">
        <v>97</v>
      </c>
      <c r="B22" s="48">
        <v>36.6</v>
      </c>
      <c r="C22" s="49">
        <v>3.87</v>
      </c>
      <c r="D22" s="49">
        <v>5.74</v>
      </c>
      <c r="E22" s="50">
        <v>16</v>
      </c>
    </row>
    <row r="23" spans="1:5">
      <c r="A23" s="46" t="s">
        <v>94</v>
      </c>
      <c r="B23" s="48">
        <v>39.1</v>
      </c>
      <c r="C23" s="49">
        <v>3.7</v>
      </c>
      <c r="D23" s="49">
        <v>5.46</v>
      </c>
      <c r="E23" s="50">
        <v>16.5</v>
      </c>
    </row>
    <row r="24" spans="1:5">
      <c r="A24" s="46" t="s">
        <v>86</v>
      </c>
      <c r="B24" s="48">
        <v>35.299999999999997</v>
      </c>
      <c r="C24" s="49">
        <v>3.58</v>
      </c>
      <c r="D24" s="49">
        <v>5.22</v>
      </c>
      <c r="E24" s="50">
        <v>17</v>
      </c>
    </row>
    <row r="25" spans="1:5">
      <c r="A25" s="46" t="s">
        <v>85</v>
      </c>
      <c r="B25" s="48">
        <v>42.5</v>
      </c>
      <c r="C25" s="49">
        <v>3.72</v>
      </c>
      <c r="D25" s="49">
        <v>5.61</v>
      </c>
      <c r="E25" s="50">
        <v>16.5</v>
      </c>
    </row>
    <row r="26" spans="1:5">
      <c r="A26" s="46" t="s">
        <v>92</v>
      </c>
      <c r="B26" s="48">
        <v>45</v>
      </c>
      <c r="C26" s="49">
        <v>3.65</v>
      </c>
      <c r="D26" s="49">
        <v>5.32</v>
      </c>
      <c r="E26" s="50">
        <v>16.5</v>
      </c>
    </row>
    <row r="27" spans="1:5" ht="15" thickBot="1">
      <c r="A27" s="46" t="s">
        <v>90</v>
      </c>
      <c r="B27" s="51">
        <v>38.5</v>
      </c>
      <c r="C27" s="52">
        <v>3.52</v>
      </c>
      <c r="D27" s="52">
        <v>5.48</v>
      </c>
      <c r="E27" s="53">
        <v>19</v>
      </c>
    </row>
    <row r="28" spans="1:5" ht="15" thickBot="1">
      <c r="B28" s="7"/>
      <c r="C28" s="7"/>
    </row>
    <row r="29" spans="1:5">
      <c r="A29" s="47" t="s">
        <v>155</v>
      </c>
      <c r="B29" s="54">
        <v>39.392857142857146</v>
      </c>
      <c r="C29" s="55">
        <v>50.940000000000005</v>
      </c>
      <c r="D29" s="56">
        <v>77.90000000000002</v>
      </c>
      <c r="E29" s="57">
        <v>227.5</v>
      </c>
    </row>
    <row r="30" spans="1:5" ht="15" thickBot="1">
      <c r="A30" s="47" t="s">
        <v>156</v>
      </c>
      <c r="B30" s="58">
        <f>AVERAGE(TBLDatabase[Jump (cm)])</f>
        <v>45.612499999999997</v>
      </c>
      <c r="C30" s="59">
        <f>AVERAGE(TBLDatabase[20m Sprint (s)])</f>
        <v>3.3723863636363656</v>
      </c>
      <c r="D30" s="59">
        <f>AVERAGE(TBLDatabase[5-0-5 Agility (s)])</f>
        <v>5.3102272727272721</v>
      </c>
      <c r="E30" s="60">
        <f>AVERAGE(TBLDatabase[30:15])</f>
        <v>18.261363636363637</v>
      </c>
    </row>
    <row r="50" spans="1:6">
      <c r="B50" s="79" t="s">
        <v>153</v>
      </c>
      <c r="C50" s="79"/>
      <c r="D50" s="79"/>
      <c r="E50" s="79"/>
      <c r="F50" s="79"/>
    </row>
    <row r="51" spans="1:6">
      <c r="B51" s="79"/>
      <c r="C51" s="79"/>
      <c r="D51" s="79"/>
      <c r="E51" s="79"/>
      <c r="F51" s="79"/>
    </row>
    <row r="52" spans="1:6">
      <c r="B52" s="79"/>
      <c r="C52" s="79"/>
      <c r="D52" s="79"/>
      <c r="E52" s="79"/>
      <c r="F52" s="79"/>
    </row>
    <row r="53" spans="1:6">
      <c r="B53" s="79" t="s">
        <v>154</v>
      </c>
      <c r="C53" s="79"/>
      <c r="D53" s="79"/>
      <c r="E53" s="79"/>
      <c r="F53" s="79"/>
    </row>
    <row r="54" spans="1:6">
      <c r="B54" s="79"/>
      <c r="C54" s="79"/>
      <c r="D54" s="79"/>
      <c r="E54" s="79"/>
      <c r="F54" s="79"/>
    </row>
    <row r="55" spans="1:6">
      <c r="B55" s="79"/>
      <c r="C55" s="79"/>
      <c r="D55" s="79"/>
      <c r="E55" s="79"/>
      <c r="F55" s="79"/>
    </row>
    <row r="57" spans="1:6">
      <c r="B57" s="80" t="s">
        <v>142</v>
      </c>
      <c r="C57" s="80"/>
      <c r="D57" s="80"/>
      <c r="E57" s="80"/>
      <c r="F57" s="80"/>
    </row>
    <row r="58" spans="1:6">
      <c r="B58" s="80"/>
      <c r="C58" s="80"/>
      <c r="D58" s="80"/>
      <c r="E58" s="80"/>
      <c r="F58" s="80"/>
    </row>
    <row r="60" spans="1:6" ht="15" thickBot="1"/>
    <row r="61" spans="1:6">
      <c r="B61" s="87" t="s">
        <v>158</v>
      </c>
      <c r="C61" s="89" t="s">
        <v>70</v>
      </c>
      <c r="D61" s="89" t="s">
        <v>71</v>
      </c>
      <c r="E61" s="91" t="s">
        <v>72</v>
      </c>
    </row>
    <row r="62" spans="1:6" ht="15" thickBot="1">
      <c r="B62" s="88"/>
      <c r="C62" s="90"/>
      <c r="D62" s="90"/>
      <c r="E62" s="92"/>
    </row>
    <row r="63" spans="1:6">
      <c r="A63" s="46" t="s">
        <v>61</v>
      </c>
      <c r="B63" s="62">
        <v>43.6</v>
      </c>
      <c r="C63" s="63">
        <v>3.32</v>
      </c>
      <c r="D63" s="63">
        <v>5.41</v>
      </c>
      <c r="E63" s="64">
        <v>19</v>
      </c>
    </row>
    <row r="64" spans="1:6">
      <c r="A64" s="46" t="s">
        <v>54</v>
      </c>
      <c r="B64" s="48">
        <v>48.9</v>
      </c>
      <c r="C64" s="49">
        <v>3.52</v>
      </c>
      <c r="D64" s="49">
        <v>5.3</v>
      </c>
      <c r="E64" s="50">
        <v>19</v>
      </c>
    </row>
    <row r="65" spans="1:5">
      <c r="A65" s="46" t="s">
        <v>62</v>
      </c>
      <c r="B65" s="48">
        <v>49.7</v>
      </c>
      <c r="C65" s="49">
        <v>3.33</v>
      </c>
      <c r="D65" s="49">
        <v>5.01</v>
      </c>
      <c r="E65" s="50">
        <v>18</v>
      </c>
    </row>
    <row r="66" spans="1:5">
      <c r="A66" s="46" t="s">
        <v>53</v>
      </c>
      <c r="B66" s="48">
        <v>50</v>
      </c>
      <c r="C66" s="49">
        <v>3.34</v>
      </c>
      <c r="D66" s="49">
        <v>5.38</v>
      </c>
      <c r="E66" s="50">
        <v>17</v>
      </c>
    </row>
    <row r="67" spans="1:5">
      <c r="A67" s="46" t="s">
        <v>49</v>
      </c>
      <c r="B67" s="48">
        <v>47.2</v>
      </c>
      <c r="C67" s="49">
        <v>3.76</v>
      </c>
      <c r="D67" s="49">
        <v>5.72</v>
      </c>
      <c r="E67" s="50">
        <v>16.5</v>
      </c>
    </row>
    <row r="68" spans="1:5">
      <c r="A68" s="46" t="s">
        <v>50</v>
      </c>
      <c r="B68" s="48">
        <v>51.6</v>
      </c>
      <c r="C68" s="49">
        <v>3.43</v>
      </c>
      <c r="D68" s="49">
        <v>5.64</v>
      </c>
      <c r="E68" s="50">
        <v>16</v>
      </c>
    </row>
    <row r="69" spans="1:5">
      <c r="A69" s="46" t="s">
        <v>59</v>
      </c>
      <c r="B69" s="48">
        <v>39.200000000000003</v>
      </c>
      <c r="C69" s="49">
        <v>3.47</v>
      </c>
      <c r="D69" s="49">
        <v>5.29</v>
      </c>
      <c r="E69" s="50">
        <v>18.5</v>
      </c>
    </row>
    <row r="70" spans="1:5">
      <c r="A70" s="46" t="s">
        <v>56</v>
      </c>
      <c r="B70" s="48">
        <v>35</v>
      </c>
      <c r="C70" s="49">
        <v>3.7</v>
      </c>
      <c r="D70" s="49">
        <v>5.77</v>
      </c>
      <c r="E70" s="50">
        <v>16</v>
      </c>
    </row>
    <row r="71" spans="1:5">
      <c r="A71" s="46" t="s">
        <v>66</v>
      </c>
      <c r="B71" s="48">
        <v>34.1</v>
      </c>
      <c r="C71" s="49">
        <v>3.57</v>
      </c>
      <c r="D71" s="49">
        <v>6.05</v>
      </c>
      <c r="E71" s="50">
        <v>18.5</v>
      </c>
    </row>
    <row r="72" spans="1:5">
      <c r="A72" s="46" t="s">
        <v>52</v>
      </c>
      <c r="B72" s="48">
        <v>47.7</v>
      </c>
      <c r="C72" s="49">
        <v>3.42</v>
      </c>
      <c r="D72" s="49">
        <v>5.42</v>
      </c>
      <c r="E72" s="50">
        <v>17</v>
      </c>
    </row>
    <row r="73" spans="1:5">
      <c r="A73" s="46" t="s">
        <v>65</v>
      </c>
      <c r="B73" s="48">
        <v>40.200000000000003</v>
      </c>
      <c r="C73" s="49">
        <v>3.27</v>
      </c>
      <c r="D73" s="49">
        <v>5.32</v>
      </c>
      <c r="E73" s="50">
        <v>16</v>
      </c>
    </row>
    <row r="74" spans="1:5">
      <c r="A74" s="46" t="s">
        <v>68</v>
      </c>
      <c r="B74" s="48">
        <v>35.799999999999997</v>
      </c>
      <c r="C74" s="49">
        <v>3.58</v>
      </c>
      <c r="D74" s="49">
        <v>5.65</v>
      </c>
      <c r="E74" s="50">
        <v>15.5</v>
      </c>
    </row>
    <row r="75" spans="1:5">
      <c r="A75" s="46" t="s">
        <v>58</v>
      </c>
      <c r="B75" s="48">
        <v>35</v>
      </c>
      <c r="C75" s="49">
        <v>3.21</v>
      </c>
      <c r="D75" s="49">
        <v>5.29</v>
      </c>
      <c r="E75" s="50">
        <v>17.5</v>
      </c>
    </row>
    <row r="76" spans="1:5">
      <c r="A76" s="46" t="s">
        <v>67</v>
      </c>
      <c r="B76" s="48">
        <v>36.799999999999997</v>
      </c>
      <c r="C76" s="49">
        <v>3.76</v>
      </c>
      <c r="D76" s="49">
        <v>5.64</v>
      </c>
      <c r="E76" s="50">
        <v>17.5</v>
      </c>
    </row>
    <row r="77" spans="1:5">
      <c r="A77" s="46" t="s">
        <v>51</v>
      </c>
      <c r="B77" s="48">
        <v>45.2</v>
      </c>
      <c r="C77" s="49">
        <v>3.44</v>
      </c>
      <c r="D77" s="49">
        <v>5.21</v>
      </c>
      <c r="E77" s="50">
        <v>19</v>
      </c>
    </row>
    <row r="78" spans="1:5">
      <c r="A78" s="46" t="s">
        <v>60</v>
      </c>
      <c r="B78" s="48">
        <v>41.9</v>
      </c>
      <c r="C78" s="49">
        <v>3.47</v>
      </c>
      <c r="D78" s="49">
        <v>5.32</v>
      </c>
      <c r="E78" s="50">
        <v>19</v>
      </c>
    </row>
    <row r="79" spans="1:5">
      <c r="A79" s="46" t="s">
        <v>63</v>
      </c>
      <c r="B79" s="48">
        <v>38.9</v>
      </c>
      <c r="C79" s="49">
        <v>3.55</v>
      </c>
      <c r="D79" s="49">
        <v>5.12</v>
      </c>
      <c r="E79" s="50">
        <v>16.5</v>
      </c>
    </row>
    <row r="80" spans="1:5">
      <c r="A80" s="46" t="s">
        <v>64</v>
      </c>
      <c r="B80" s="48">
        <v>44.1</v>
      </c>
      <c r="C80" s="49">
        <v>3.36</v>
      </c>
      <c r="D80" s="49">
        <v>5.58</v>
      </c>
      <c r="E80" s="50">
        <v>18</v>
      </c>
    </row>
    <row r="81" spans="1:5">
      <c r="A81" s="46" t="s">
        <v>55</v>
      </c>
      <c r="B81" s="48">
        <v>45.2</v>
      </c>
      <c r="C81" s="49">
        <v>3.51</v>
      </c>
      <c r="D81" s="49">
        <v>5.48</v>
      </c>
      <c r="E81" s="50">
        <v>18</v>
      </c>
    </row>
    <row r="82" spans="1:5" ht="15" thickBot="1">
      <c r="A82" s="46" t="s">
        <v>57</v>
      </c>
      <c r="B82" s="51">
        <v>36.200000000000003</v>
      </c>
      <c r="C82" s="52">
        <v>3.86</v>
      </c>
      <c r="D82" s="52">
        <v>5.93</v>
      </c>
      <c r="E82" s="53">
        <v>15.5</v>
      </c>
    </row>
    <row r="83" spans="1:5" ht="15" thickBot="1">
      <c r="B83" s="7"/>
      <c r="C83" s="7"/>
      <c r="D83" s="7"/>
      <c r="E83" s="7"/>
    </row>
    <row r="84" spans="1:5">
      <c r="A84" s="47" t="s">
        <v>155</v>
      </c>
      <c r="B84" s="54">
        <f>AVERAGE(B63:B82)</f>
        <v>42.315000000000005</v>
      </c>
      <c r="C84" s="55">
        <f t="shared" ref="C84:E84" si="0">AVERAGE(C63:C82)</f>
        <v>3.4934999999999996</v>
      </c>
      <c r="D84" s="55">
        <f t="shared" si="0"/>
        <v>5.4764999999999997</v>
      </c>
      <c r="E84" s="61">
        <f t="shared" si="0"/>
        <v>17.399999999999999</v>
      </c>
    </row>
    <row r="85" spans="1:5" ht="15" thickBot="1">
      <c r="A85" s="47" t="s">
        <v>156</v>
      </c>
      <c r="B85" s="58">
        <f>AVERAGE(TBLDatabase[Jump (cm)])</f>
        <v>45.612499999999997</v>
      </c>
      <c r="C85" s="59">
        <f>AVERAGE(TBLDatabase[20m Sprint (s)])</f>
        <v>3.3723863636363656</v>
      </c>
      <c r="D85" s="59">
        <f>AVERAGE(TBLDatabase[5-0-5 Agility (s)])</f>
        <v>5.3102272727272721</v>
      </c>
      <c r="E85" s="60">
        <f>AVERAGE(TBLDatabase[30:15])</f>
        <v>18.261363636363637</v>
      </c>
    </row>
    <row r="99" spans="1:6">
      <c r="B99" s="79" t="s">
        <v>153</v>
      </c>
      <c r="C99" s="79"/>
      <c r="D99" s="79"/>
      <c r="E99" s="79"/>
      <c r="F99" s="79"/>
    </row>
    <row r="100" spans="1:6">
      <c r="B100" s="79"/>
      <c r="C100" s="79"/>
      <c r="D100" s="79"/>
      <c r="E100" s="79"/>
      <c r="F100" s="79"/>
    </row>
    <row r="101" spans="1:6">
      <c r="B101" s="79"/>
      <c r="C101" s="79"/>
      <c r="D101" s="79"/>
      <c r="E101" s="79"/>
      <c r="F101" s="79"/>
    </row>
    <row r="102" spans="1:6">
      <c r="B102" s="79" t="s">
        <v>154</v>
      </c>
      <c r="C102" s="79"/>
      <c r="D102" s="79"/>
      <c r="E102" s="79"/>
      <c r="F102" s="79"/>
    </row>
    <row r="103" spans="1:6">
      <c r="B103" s="79"/>
      <c r="C103" s="79"/>
      <c r="D103" s="79"/>
      <c r="E103" s="79"/>
      <c r="F103" s="79"/>
    </row>
    <row r="104" spans="1:6">
      <c r="B104" s="79"/>
      <c r="C104" s="79"/>
      <c r="D104" s="79"/>
      <c r="E104" s="79"/>
      <c r="F104" s="79"/>
    </row>
    <row r="106" spans="1:6">
      <c r="B106" s="80" t="s">
        <v>116</v>
      </c>
      <c r="C106" s="80"/>
      <c r="D106" s="80"/>
      <c r="E106" s="80"/>
      <c r="F106" s="80"/>
    </row>
    <row r="107" spans="1:6">
      <c r="B107" s="80"/>
      <c r="C107" s="80"/>
      <c r="D107" s="80"/>
      <c r="E107" s="80"/>
      <c r="F107" s="80"/>
    </row>
    <row r="109" spans="1:6" ht="15" thickBot="1"/>
    <row r="110" spans="1:6">
      <c r="B110" s="87" t="s">
        <v>158</v>
      </c>
      <c r="C110" s="89" t="s">
        <v>70</v>
      </c>
      <c r="D110" s="89" t="s">
        <v>71</v>
      </c>
      <c r="E110" s="91" t="s">
        <v>72</v>
      </c>
    </row>
    <row r="111" spans="1:6" ht="15" thickBot="1">
      <c r="B111" s="88"/>
      <c r="C111" s="90"/>
      <c r="D111" s="90"/>
      <c r="E111" s="92"/>
    </row>
    <row r="112" spans="1:6">
      <c r="A112" s="46" t="s">
        <v>110</v>
      </c>
      <c r="B112" s="62">
        <v>44.4</v>
      </c>
      <c r="C112" s="63">
        <v>3.13</v>
      </c>
      <c r="D112" s="63">
        <v>5.27</v>
      </c>
      <c r="E112" s="64">
        <v>19.5</v>
      </c>
    </row>
    <row r="113" spans="1:5">
      <c r="A113" s="46" t="s">
        <v>102</v>
      </c>
      <c r="B113" s="48">
        <v>52.5</v>
      </c>
      <c r="C113" s="49">
        <v>3.37</v>
      </c>
      <c r="D113" s="49">
        <v>4.9400000000000004</v>
      </c>
      <c r="E113" s="50">
        <v>17.5</v>
      </c>
    </row>
    <row r="114" spans="1:5">
      <c r="A114" s="46" t="s">
        <v>100</v>
      </c>
      <c r="B114" s="48">
        <v>46.3</v>
      </c>
      <c r="C114" s="49">
        <v>3.42</v>
      </c>
      <c r="D114" s="49">
        <v>5.36</v>
      </c>
      <c r="E114" s="50">
        <v>18.5</v>
      </c>
    </row>
    <row r="115" spans="1:5">
      <c r="A115" s="46" t="s">
        <v>107</v>
      </c>
      <c r="B115" s="48">
        <v>49</v>
      </c>
      <c r="C115" s="49">
        <v>3.32</v>
      </c>
      <c r="D115" s="49">
        <v>4.99</v>
      </c>
      <c r="E115" s="50">
        <v>19</v>
      </c>
    </row>
    <row r="116" spans="1:5">
      <c r="A116" s="46" t="s">
        <v>109</v>
      </c>
      <c r="B116" s="48">
        <v>51.1</v>
      </c>
      <c r="C116" s="49">
        <v>3.18</v>
      </c>
      <c r="D116" s="49">
        <v>5.27</v>
      </c>
      <c r="E116" s="50">
        <v>18.5</v>
      </c>
    </row>
    <row r="117" spans="1:5">
      <c r="A117" s="46" t="s">
        <v>112</v>
      </c>
      <c r="B117" s="48">
        <v>42.3</v>
      </c>
      <c r="C117" s="49">
        <v>3.61</v>
      </c>
      <c r="D117" s="49">
        <v>5.8</v>
      </c>
      <c r="E117" s="50">
        <v>18.5</v>
      </c>
    </row>
    <row r="118" spans="1:5">
      <c r="A118" s="46" t="s">
        <v>103</v>
      </c>
      <c r="B118" s="48">
        <v>50</v>
      </c>
      <c r="C118" s="49">
        <v>3.54</v>
      </c>
      <c r="D118" s="49">
        <v>5.19</v>
      </c>
      <c r="E118" s="50">
        <v>18</v>
      </c>
    </row>
    <row r="119" spans="1:5">
      <c r="A119" s="46" t="s">
        <v>105</v>
      </c>
      <c r="B119" s="48">
        <v>41</v>
      </c>
      <c r="C119" s="49">
        <v>3.36</v>
      </c>
      <c r="D119" s="49">
        <v>5.39</v>
      </c>
      <c r="E119" s="50">
        <v>19.5</v>
      </c>
    </row>
    <row r="120" spans="1:5">
      <c r="A120" s="46" t="s">
        <v>104</v>
      </c>
      <c r="B120" s="48">
        <v>43.5</v>
      </c>
      <c r="C120" s="49">
        <v>3.46</v>
      </c>
      <c r="D120" s="49">
        <v>5.7</v>
      </c>
      <c r="E120" s="50">
        <v>17</v>
      </c>
    </row>
    <row r="121" spans="1:5">
      <c r="A121" s="46" t="s">
        <v>106</v>
      </c>
      <c r="B121" s="48">
        <v>52.8</v>
      </c>
      <c r="C121" s="49">
        <v>3.24</v>
      </c>
      <c r="D121" s="49">
        <v>5.27</v>
      </c>
      <c r="E121" s="50">
        <v>18.5</v>
      </c>
    </row>
    <row r="122" spans="1:5">
      <c r="A122" s="46" t="s">
        <v>115</v>
      </c>
      <c r="B122" s="48">
        <v>37.299999999999997</v>
      </c>
      <c r="C122" s="49">
        <v>3.55</v>
      </c>
      <c r="D122" s="49">
        <v>5.97</v>
      </c>
      <c r="E122" s="50">
        <v>17.5</v>
      </c>
    </row>
    <row r="123" spans="1:5">
      <c r="A123" s="46" t="s">
        <v>113</v>
      </c>
      <c r="B123" s="48">
        <v>44.4</v>
      </c>
      <c r="C123" s="49">
        <v>3.43</v>
      </c>
      <c r="D123" s="49">
        <v>5.55</v>
      </c>
      <c r="E123" s="50">
        <v>18.5</v>
      </c>
    </row>
    <row r="124" spans="1:5">
      <c r="A124" s="46" t="s">
        <v>101</v>
      </c>
      <c r="B124" s="48">
        <v>48.7</v>
      </c>
      <c r="C124" s="49">
        <v>3.23</v>
      </c>
      <c r="D124" s="49">
        <v>5.33</v>
      </c>
      <c r="E124" s="50">
        <v>19.5</v>
      </c>
    </row>
    <row r="125" spans="1:5">
      <c r="A125" s="46" t="s">
        <v>111</v>
      </c>
      <c r="B125" s="48">
        <v>46.6</v>
      </c>
      <c r="C125" s="49">
        <v>3.49</v>
      </c>
      <c r="D125" s="49">
        <v>5.3</v>
      </c>
      <c r="E125" s="50">
        <v>19</v>
      </c>
    </row>
    <row r="126" spans="1:5">
      <c r="A126" s="46" t="s">
        <v>114</v>
      </c>
      <c r="B126" s="48">
        <v>38.1</v>
      </c>
      <c r="C126" s="49">
        <v>3.58</v>
      </c>
      <c r="D126" s="49">
        <v>5.88</v>
      </c>
      <c r="E126" s="50">
        <v>18.5</v>
      </c>
    </row>
    <row r="127" spans="1:5" ht="15" thickBot="1">
      <c r="A127" s="46" t="s">
        <v>108</v>
      </c>
      <c r="B127" s="51">
        <v>48</v>
      </c>
      <c r="C127" s="52">
        <v>3.31</v>
      </c>
      <c r="D127" s="52">
        <v>5.39</v>
      </c>
      <c r="E127" s="53">
        <v>18.5</v>
      </c>
    </row>
    <row r="128" spans="1:5" ht="15" thickBot="1"/>
    <row r="129" spans="1:5">
      <c r="A129" s="47" t="s">
        <v>155</v>
      </c>
      <c r="B129" s="54">
        <f>AVERAGE(B112:B127)</f>
        <v>46.000000000000007</v>
      </c>
      <c r="C129" s="55">
        <f t="shared" ref="C129:E129" si="1">AVERAGE(C112:C127)</f>
        <v>3.3887499999999999</v>
      </c>
      <c r="D129" s="55">
        <f t="shared" si="1"/>
        <v>5.4124999999999996</v>
      </c>
      <c r="E129" s="61">
        <f t="shared" si="1"/>
        <v>18.5</v>
      </c>
    </row>
    <row r="130" spans="1:5" ht="15" thickBot="1">
      <c r="A130" s="47" t="s">
        <v>156</v>
      </c>
      <c r="B130" s="58">
        <f>AVERAGE(TBLDatabase[Jump (cm)])</f>
        <v>45.612499999999997</v>
      </c>
      <c r="C130" s="59">
        <f>AVERAGE(TBLDatabase[20m Sprint (s)])</f>
        <v>3.3723863636363656</v>
      </c>
      <c r="D130" s="59">
        <f>AVERAGE(TBLDatabase[5-0-5 Agility (s)])</f>
        <v>5.3102272727272721</v>
      </c>
      <c r="E130" s="60">
        <f>AVERAGE(TBLDatabase[30:15])</f>
        <v>18.261363636363637</v>
      </c>
    </row>
    <row r="148" spans="2:6">
      <c r="B148" s="79" t="s">
        <v>153</v>
      </c>
      <c r="C148" s="79"/>
      <c r="D148" s="79"/>
      <c r="E148" s="79"/>
      <c r="F148" s="79"/>
    </row>
    <row r="149" spans="2:6">
      <c r="B149" s="79"/>
      <c r="C149" s="79"/>
      <c r="D149" s="79"/>
      <c r="E149" s="79"/>
      <c r="F149" s="79"/>
    </row>
    <row r="150" spans="2:6">
      <c r="B150" s="79"/>
      <c r="C150" s="79"/>
      <c r="D150" s="79"/>
      <c r="E150" s="79"/>
      <c r="F150" s="79"/>
    </row>
    <row r="151" spans="2:6">
      <c r="B151" s="79" t="s">
        <v>154</v>
      </c>
      <c r="C151" s="79"/>
      <c r="D151" s="79"/>
      <c r="E151" s="79"/>
      <c r="F151" s="79"/>
    </row>
    <row r="152" spans="2:6">
      <c r="B152" s="79"/>
      <c r="C152" s="79"/>
      <c r="D152" s="79"/>
      <c r="E152" s="79"/>
      <c r="F152" s="79"/>
    </row>
    <row r="153" spans="2:6">
      <c r="B153" s="79"/>
      <c r="C153" s="79"/>
      <c r="D153" s="79"/>
      <c r="E153" s="79"/>
      <c r="F153" s="79"/>
    </row>
    <row r="155" spans="2:6">
      <c r="B155" s="80" t="s">
        <v>73</v>
      </c>
      <c r="C155" s="80"/>
      <c r="D155" s="80"/>
      <c r="E155" s="80"/>
      <c r="F155" s="80"/>
    </row>
    <row r="156" spans="2:6">
      <c r="B156" s="80"/>
      <c r="C156" s="80"/>
      <c r="D156" s="80"/>
      <c r="E156" s="80"/>
      <c r="F156" s="80"/>
    </row>
    <row r="158" spans="2:6" ht="15" thickBot="1"/>
    <row r="159" spans="2:6">
      <c r="B159" s="87" t="s">
        <v>158</v>
      </c>
      <c r="C159" s="89" t="s">
        <v>70</v>
      </c>
      <c r="D159" s="89" t="s">
        <v>71</v>
      </c>
      <c r="E159" s="91" t="s">
        <v>72</v>
      </c>
    </row>
    <row r="160" spans="2:6" ht="15" thickBot="1">
      <c r="B160" s="88"/>
      <c r="C160" s="90"/>
      <c r="D160" s="90"/>
      <c r="E160" s="92"/>
    </row>
    <row r="161" spans="1:5">
      <c r="A161" s="46" t="s">
        <v>83</v>
      </c>
      <c r="B161" s="62">
        <v>43.9</v>
      </c>
      <c r="C161" s="63">
        <v>3.35</v>
      </c>
      <c r="D161" s="63">
        <v>5.29</v>
      </c>
      <c r="E161" s="64">
        <v>19.5</v>
      </c>
    </row>
    <row r="162" spans="1:5">
      <c r="A162" s="46" t="s">
        <v>82</v>
      </c>
      <c r="B162" s="48">
        <v>46.8</v>
      </c>
      <c r="C162" s="49">
        <v>3</v>
      </c>
      <c r="D162" s="49">
        <v>5.07</v>
      </c>
      <c r="E162" s="50">
        <v>21</v>
      </c>
    </row>
    <row r="163" spans="1:5">
      <c r="A163" s="46" t="s">
        <v>77</v>
      </c>
      <c r="B163" s="48">
        <v>48.1</v>
      </c>
      <c r="C163" s="49">
        <v>3.3</v>
      </c>
      <c r="D163" s="49">
        <v>5.13</v>
      </c>
      <c r="E163" s="50">
        <v>19.5</v>
      </c>
    </row>
    <row r="164" spans="1:5">
      <c r="A164" s="46" t="s">
        <v>79</v>
      </c>
      <c r="B164" s="48">
        <v>40</v>
      </c>
      <c r="C164" s="49">
        <v>3.34</v>
      </c>
      <c r="D164" s="49">
        <v>5.29</v>
      </c>
      <c r="E164" s="50">
        <v>20</v>
      </c>
    </row>
    <row r="165" spans="1:5">
      <c r="A165" s="46" t="s">
        <v>78</v>
      </c>
      <c r="B165" s="48">
        <v>45.7</v>
      </c>
      <c r="C165" s="49">
        <v>3.42</v>
      </c>
      <c r="D165" s="49">
        <v>5.36</v>
      </c>
      <c r="E165" s="50">
        <v>17</v>
      </c>
    </row>
    <row r="166" spans="1:5">
      <c r="A166" s="46" t="s">
        <v>80</v>
      </c>
      <c r="B166" s="48">
        <v>40.799999999999997</v>
      </c>
      <c r="C166" s="49">
        <v>3.31</v>
      </c>
      <c r="D166" s="49">
        <v>5.31</v>
      </c>
      <c r="E166" s="50">
        <v>19</v>
      </c>
    </row>
    <row r="167" spans="1:5">
      <c r="A167" s="46" t="s">
        <v>75</v>
      </c>
      <c r="B167" s="48">
        <v>52.2</v>
      </c>
      <c r="C167" s="49">
        <v>3.27</v>
      </c>
      <c r="D167" s="49">
        <v>5.45</v>
      </c>
      <c r="E167" s="50">
        <v>20.5</v>
      </c>
    </row>
    <row r="168" spans="1:5">
      <c r="A168" s="46" t="s">
        <v>76</v>
      </c>
      <c r="B168" s="48">
        <v>48</v>
      </c>
      <c r="C168" s="49">
        <v>3.26</v>
      </c>
      <c r="D168" s="49">
        <v>5.41</v>
      </c>
      <c r="E168" s="50">
        <v>18.5</v>
      </c>
    </row>
    <row r="169" spans="1:5">
      <c r="A169" s="46" t="s">
        <v>81</v>
      </c>
      <c r="B169" s="48">
        <v>38.799999999999997</v>
      </c>
      <c r="C169" s="49">
        <v>3.34</v>
      </c>
      <c r="D169" s="49">
        <v>5.3</v>
      </c>
      <c r="E169" s="50">
        <v>19.5</v>
      </c>
    </row>
    <row r="170" spans="1:5" ht="15" thickBot="1">
      <c r="A170" s="46" t="s">
        <v>74</v>
      </c>
      <c r="B170" s="51">
        <v>53</v>
      </c>
      <c r="C170" s="52">
        <v>3.11</v>
      </c>
      <c r="D170" s="52">
        <v>5.0199999999999996</v>
      </c>
      <c r="E170" s="53">
        <v>19</v>
      </c>
    </row>
    <row r="171" spans="1:5" ht="15" thickBot="1"/>
    <row r="172" spans="1:5">
      <c r="A172" s="47" t="s">
        <v>155</v>
      </c>
      <c r="B172" s="54">
        <f>AVERAGE(B161:B170)</f>
        <v>45.730000000000004</v>
      </c>
      <c r="C172" s="55">
        <f t="shared" ref="C172:E172" si="2">AVERAGE(C161:C170)</f>
        <v>3.2699999999999996</v>
      </c>
      <c r="D172" s="55">
        <f t="shared" si="2"/>
        <v>5.2629999999999999</v>
      </c>
      <c r="E172" s="61">
        <f t="shared" si="2"/>
        <v>19.350000000000001</v>
      </c>
    </row>
    <row r="173" spans="1:5" ht="15" thickBot="1">
      <c r="A173" s="47" t="s">
        <v>156</v>
      </c>
      <c r="B173" s="58">
        <f>AVERAGE(TBLDatabase[Jump (cm)])</f>
        <v>45.612499999999997</v>
      </c>
      <c r="C173" s="59">
        <f>AVERAGE(TBLDatabase[20m Sprint (s)])</f>
        <v>3.3723863636363656</v>
      </c>
      <c r="D173" s="59">
        <f>AVERAGE(TBLDatabase[5-0-5 Agility (s)])</f>
        <v>5.3102272727272721</v>
      </c>
      <c r="E173" s="60">
        <f>AVERAGE(TBLDatabase[30:15])</f>
        <v>18.261363636363637</v>
      </c>
    </row>
    <row r="197" spans="1:6">
      <c r="B197" s="79" t="s">
        <v>153</v>
      </c>
      <c r="C197" s="79"/>
      <c r="D197" s="79"/>
      <c r="E197" s="79"/>
      <c r="F197" s="79"/>
    </row>
    <row r="198" spans="1:6">
      <c r="B198" s="79"/>
      <c r="C198" s="79"/>
      <c r="D198" s="79"/>
      <c r="E198" s="79"/>
      <c r="F198" s="79"/>
    </row>
    <row r="199" spans="1:6">
      <c r="B199" s="79"/>
      <c r="C199" s="79"/>
      <c r="D199" s="79"/>
      <c r="E199" s="79"/>
      <c r="F199" s="79"/>
    </row>
    <row r="200" spans="1:6">
      <c r="B200" s="79" t="s">
        <v>154</v>
      </c>
      <c r="C200" s="79"/>
      <c r="D200" s="79"/>
      <c r="E200" s="79"/>
      <c r="F200" s="79"/>
    </row>
    <row r="201" spans="1:6">
      <c r="B201" s="79"/>
      <c r="C201" s="79"/>
      <c r="D201" s="79"/>
      <c r="E201" s="79"/>
      <c r="F201" s="79"/>
    </row>
    <row r="202" spans="1:6">
      <c r="B202" s="79"/>
      <c r="C202" s="79"/>
      <c r="D202" s="79"/>
      <c r="E202" s="79"/>
      <c r="F202" s="79"/>
    </row>
    <row r="204" spans="1:6">
      <c r="B204" s="80" t="s">
        <v>157</v>
      </c>
      <c r="C204" s="80"/>
      <c r="D204" s="80"/>
      <c r="E204" s="80"/>
      <c r="F204" s="80"/>
    </row>
    <row r="205" spans="1:6" ht="15" thickBot="1">
      <c r="B205" s="80"/>
      <c r="C205" s="80"/>
      <c r="D205" s="80"/>
      <c r="E205" s="80"/>
      <c r="F205" s="80"/>
    </row>
    <row r="206" spans="1:6">
      <c r="B206" s="87" t="s">
        <v>158</v>
      </c>
      <c r="C206" s="89" t="s">
        <v>70</v>
      </c>
      <c r="D206" s="89" t="s">
        <v>71</v>
      </c>
      <c r="E206" s="91" t="s">
        <v>72</v>
      </c>
    </row>
    <row r="207" spans="1:6" ht="15" thickBot="1">
      <c r="B207" s="88"/>
      <c r="C207" s="90"/>
      <c r="D207" s="90"/>
      <c r="E207" s="92"/>
    </row>
    <row r="208" spans="1:6">
      <c r="A208" s="46" t="s">
        <v>134</v>
      </c>
      <c r="B208" s="62">
        <v>46.5</v>
      </c>
      <c r="C208" s="63">
        <v>3.23</v>
      </c>
      <c r="D208" s="63">
        <v>4.9800000000000004</v>
      </c>
      <c r="E208" s="64">
        <v>19.5</v>
      </c>
    </row>
    <row r="209" spans="1:5">
      <c r="A209" s="46" t="s">
        <v>129</v>
      </c>
      <c r="B209" s="48">
        <v>52.5</v>
      </c>
      <c r="C209" s="49">
        <v>3.04</v>
      </c>
      <c r="D209" s="49">
        <v>4.76</v>
      </c>
      <c r="E209" s="50">
        <v>20.5</v>
      </c>
    </row>
    <row r="210" spans="1:5">
      <c r="A210" s="46" t="s">
        <v>124</v>
      </c>
      <c r="B210" s="48">
        <v>46</v>
      </c>
      <c r="C210" s="49">
        <v>3.15</v>
      </c>
      <c r="D210" s="49">
        <v>5.08</v>
      </c>
      <c r="E210" s="50">
        <v>18.5</v>
      </c>
    </row>
    <row r="211" spans="1:5">
      <c r="A211" s="46" t="s">
        <v>140</v>
      </c>
      <c r="B211" s="48">
        <v>50.9</v>
      </c>
      <c r="C211" s="49">
        <v>3.06</v>
      </c>
      <c r="D211" s="49">
        <v>5.13</v>
      </c>
      <c r="E211" s="50">
        <v>18</v>
      </c>
    </row>
    <row r="212" spans="1:5">
      <c r="A212" s="46" t="s">
        <v>107</v>
      </c>
      <c r="B212" s="48">
        <v>48</v>
      </c>
      <c r="C212" s="49">
        <v>3.23</v>
      </c>
      <c r="D212" s="49">
        <v>5.05</v>
      </c>
      <c r="E212" s="50">
        <v>18.5</v>
      </c>
    </row>
    <row r="213" spans="1:5">
      <c r="A213" s="46" t="s">
        <v>123</v>
      </c>
      <c r="B213" s="48">
        <v>52.8</v>
      </c>
      <c r="C213" s="49">
        <v>3.14</v>
      </c>
      <c r="D213" s="49">
        <v>4.87</v>
      </c>
      <c r="E213" s="50">
        <v>19.5</v>
      </c>
    </row>
    <row r="214" spans="1:5">
      <c r="A214" s="46" t="s">
        <v>143</v>
      </c>
      <c r="B214" s="48">
        <v>48.9</v>
      </c>
      <c r="C214" s="49">
        <v>3.14</v>
      </c>
      <c r="D214" s="49">
        <v>5.51</v>
      </c>
      <c r="E214" s="50">
        <v>19.5</v>
      </c>
    </row>
    <row r="215" spans="1:5">
      <c r="A215" s="46" t="s">
        <v>126</v>
      </c>
      <c r="B215" s="48">
        <v>46.8</v>
      </c>
      <c r="C215" s="49">
        <v>3.02</v>
      </c>
      <c r="D215" s="49">
        <v>4.8600000000000003</v>
      </c>
      <c r="E215" s="50">
        <v>18.5</v>
      </c>
    </row>
    <row r="216" spans="1:5">
      <c r="A216" s="46" t="s">
        <v>135</v>
      </c>
      <c r="B216" s="48">
        <v>51.9</v>
      </c>
      <c r="C216" s="49">
        <v>3.31</v>
      </c>
      <c r="D216" s="49">
        <v>4.83</v>
      </c>
      <c r="E216" s="50">
        <v>19.5</v>
      </c>
    </row>
    <row r="217" spans="1:5">
      <c r="A217" s="46" t="s">
        <v>132</v>
      </c>
      <c r="B217" s="48">
        <v>41.7</v>
      </c>
      <c r="C217" s="49">
        <v>3.27</v>
      </c>
      <c r="D217" s="49">
        <v>4.93</v>
      </c>
      <c r="E217" s="50">
        <v>18.5</v>
      </c>
    </row>
    <row r="218" spans="1:5">
      <c r="A218" s="46" t="s">
        <v>144</v>
      </c>
      <c r="B218" s="48">
        <v>49</v>
      </c>
      <c r="C218" s="49">
        <v>3.2</v>
      </c>
      <c r="D218" s="49">
        <v>5.0999999999999996</v>
      </c>
      <c r="E218" s="50">
        <v>19</v>
      </c>
    </row>
    <row r="219" spans="1:5">
      <c r="A219" s="46" t="s">
        <v>137</v>
      </c>
      <c r="B219" s="48">
        <v>41.6</v>
      </c>
      <c r="C219" s="49">
        <v>3.32</v>
      </c>
      <c r="D219" s="49">
        <v>5.21</v>
      </c>
      <c r="E219" s="50">
        <v>19</v>
      </c>
    </row>
    <row r="220" spans="1:5">
      <c r="A220" s="46" t="s">
        <v>122</v>
      </c>
      <c r="B220" s="48">
        <v>46.5</v>
      </c>
      <c r="C220" s="49">
        <v>3.44</v>
      </c>
      <c r="D220" s="49">
        <v>5.64</v>
      </c>
      <c r="E220" s="50">
        <v>16.5</v>
      </c>
    </row>
    <row r="221" spans="1:5">
      <c r="A221" s="46" t="s">
        <v>120</v>
      </c>
      <c r="B221" s="48">
        <v>57.6</v>
      </c>
      <c r="C221" s="49">
        <v>3.25</v>
      </c>
      <c r="D221" s="49">
        <v>5.03</v>
      </c>
      <c r="E221" s="50">
        <v>21</v>
      </c>
    </row>
    <row r="222" spans="1:5">
      <c r="A222" s="46" t="s">
        <v>105</v>
      </c>
      <c r="B222" s="48">
        <v>54.6</v>
      </c>
      <c r="C222" s="49">
        <v>3.28</v>
      </c>
      <c r="D222" s="49">
        <v>5.35</v>
      </c>
      <c r="E222" s="50">
        <v>18</v>
      </c>
    </row>
    <row r="223" spans="1:5">
      <c r="A223" s="46" t="s">
        <v>119</v>
      </c>
      <c r="B223" s="48">
        <v>63</v>
      </c>
      <c r="C223" s="49">
        <v>3.06</v>
      </c>
      <c r="D223" s="49">
        <v>4.78</v>
      </c>
      <c r="E223" s="50">
        <v>19.5</v>
      </c>
    </row>
    <row r="224" spans="1:5">
      <c r="A224" s="46" t="s">
        <v>139</v>
      </c>
      <c r="B224" s="48">
        <v>55.2</v>
      </c>
      <c r="C224" s="49">
        <v>3.18</v>
      </c>
      <c r="D224" s="49">
        <v>4.91</v>
      </c>
      <c r="E224" s="50">
        <v>19</v>
      </c>
    </row>
    <row r="225" spans="1:5">
      <c r="A225" s="46" t="s">
        <v>121</v>
      </c>
      <c r="B225" s="48">
        <v>51.1</v>
      </c>
      <c r="C225" s="49">
        <v>3.29</v>
      </c>
      <c r="D225" s="49">
        <v>5.03</v>
      </c>
      <c r="E225" s="50">
        <v>21.5</v>
      </c>
    </row>
    <row r="226" spans="1:5">
      <c r="A226" s="46" t="s">
        <v>141</v>
      </c>
      <c r="B226" s="48">
        <v>51.1</v>
      </c>
      <c r="C226" s="49">
        <v>3.11</v>
      </c>
      <c r="D226" s="49">
        <v>5.08</v>
      </c>
      <c r="E226" s="50">
        <v>18.5</v>
      </c>
    </row>
    <row r="227" spans="1:5">
      <c r="A227" s="46" t="s">
        <v>133</v>
      </c>
      <c r="B227" s="48">
        <v>50.3</v>
      </c>
      <c r="C227" s="49">
        <v>3.23</v>
      </c>
      <c r="D227" s="49">
        <v>5.23</v>
      </c>
      <c r="E227" s="50">
        <v>19</v>
      </c>
    </row>
    <row r="228" spans="1:5">
      <c r="A228" s="46" t="s">
        <v>125</v>
      </c>
      <c r="B228" s="48">
        <v>47.1</v>
      </c>
      <c r="C228" s="49">
        <v>3.15</v>
      </c>
      <c r="D228" s="49">
        <v>4.97</v>
      </c>
      <c r="E228" s="50">
        <v>21</v>
      </c>
    </row>
    <row r="229" spans="1:5">
      <c r="A229" s="46" t="s">
        <v>136</v>
      </c>
      <c r="B229" s="48">
        <v>53.7</v>
      </c>
      <c r="C229" s="49">
        <v>3.16</v>
      </c>
      <c r="D229" s="49">
        <v>5.19</v>
      </c>
      <c r="E229" s="50">
        <v>18.5</v>
      </c>
    </row>
    <row r="230" spans="1:5">
      <c r="A230" s="46" t="s">
        <v>131</v>
      </c>
      <c r="B230" s="48">
        <v>66</v>
      </c>
      <c r="C230" s="49">
        <v>2.99</v>
      </c>
      <c r="D230" s="49">
        <v>4.7699999999999996</v>
      </c>
      <c r="E230" s="50">
        <v>20.5</v>
      </c>
    </row>
    <row r="231" spans="1:5">
      <c r="A231" s="46" t="s">
        <v>130</v>
      </c>
      <c r="B231" s="48">
        <v>51.6</v>
      </c>
      <c r="C231" s="49">
        <v>3.12</v>
      </c>
      <c r="D231" s="49">
        <v>5.04</v>
      </c>
      <c r="E231" s="50">
        <v>19.5</v>
      </c>
    </row>
    <row r="232" spans="1:5">
      <c r="A232" s="46" t="s">
        <v>128</v>
      </c>
      <c r="B232" s="48">
        <v>51.1</v>
      </c>
      <c r="C232" s="49">
        <v>3.22</v>
      </c>
      <c r="D232" s="49">
        <v>4.87</v>
      </c>
      <c r="E232" s="50">
        <v>22</v>
      </c>
    </row>
    <row r="233" spans="1:5">
      <c r="A233" s="46" t="s">
        <v>118</v>
      </c>
      <c r="B233" s="48">
        <v>47.8</v>
      </c>
      <c r="C233" s="49">
        <v>3.21</v>
      </c>
      <c r="D233" s="49">
        <v>4.95</v>
      </c>
      <c r="E233" s="50">
        <v>18.5</v>
      </c>
    </row>
    <row r="234" spans="1:5">
      <c r="A234" s="46" t="s">
        <v>138</v>
      </c>
      <c r="B234" s="48">
        <v>47.8</v>
      </c>
      <c r="C234" s="49">
        <v>3.16</v>
      </c>
      <c r="D234" s="49">
        <v>4.78</v>
      </c>
      <c r="E234" s="50">
        <v>20</v>
      </c>
    </row>
    <row r="235" spans="1:5" ht="15" thickBot="1">
      <c r="A235" s="46" t="s">
        <v>127</v>
      </c>
      <c r="B235" s="51">
        <v>51.7</v>
      </c>
      <c r="C235" s="52">
        <v>3.08</v>
      </c>
      <c r="D235" s="52">
        <v>4.71</v>
      </c>
      <c r="E235" s="53">
        <v>20.5</v>
      </c>
    </row>
    <row r="236" spans="1:5" ht="15" thickBot="1"/>
    <row r="237" spans="1:5">
      <c r="A237" s="47" t="s">
        <v>155</v>
      </c>
      <c r="B237" s="54">
        <f>AVERAGE(B208:B235)</f>
        <v>50.81428571428571</v>
      </c>
      <c r="C237" s="55">
        <f t="shared" ref="C237:E237" si="3">AVERAGE(C208:C235)</f>
        <v>3.1799999999999993</v>
      </c>
      <c r="D237" s="55">
        <f t="shared" si="3"/>
        <v>5.0228571428571431</v>
      </c>
      <c r="E237" s="61">
        <f t="shared" si="3"/>
        <v>19.357142857142858</v>
      </c>
    </row>
    <row r="238" spans="1:5" ht="15" thickBot="1">
      <c r="A238" s="47" t="s">
        <v>156</v>
      </c>
      <c r="B238" s="58">
        <f>AVERAGE(TBLDatabase[Jump (cm)])</f>
        <v>45.612499999999997</v>
      </c>
      <c r="C238" s="59">
        <f>AVERAGE(TBLDatabase[20m Sprint (s)])</f>
        <v>3.3723863636363656</v>
      </c>
      <c r="D238" s="59">
        <f>AVERAGE(TBLDatabase[5-0-5 Agility (s)])</f>
        <v>5.3102272727272721</v>
      </c>
      <c r="E238" s="60">
        <f>AVERAGE(TBLDatabase[30:15])</f>
        <v>18.261363636363637</v>
      </c>
    </row>
  </sheetData>
  <mergeCells count="35">
    <mergeCell ref="B197:F199"/>
    <mergeCell ref="B200:F202"/>
    <mergeCell ref="B204:F205"/>
    <mergeCell ref="B206:B207"/>
    <mergeCell ref="C206:C207"/>
    <mergeCell ref="D206:D207"/>
    <mergeCell ref="E206:E207"/>
    <mergeCell ref="B148:F150"/>
    <mergeCell ref="B151:F153"/>
    <mergeCell ref="B155:F156"/>
    <mergeCell ref="B159:B160"/>
    <mergeCell ref="C159:C160"/>
    <mergeCell ref="D159:D160"/>
    <mergeCell ref="E159:E160"/>
    <mergeCell ref="B99:F101"/>
    <mergeCell ref="B102:F104"/>
    <mergeCell ref="B106:F107"/>
    <mergeCell ref="B110:B111"/>
    <mergeCell ref="C110:C111"/>
    <mergeCell ref="D110:D111"/>
    <mergeCell ref="E110:E111"/>
    <mergeCell ref="B50:F52"/>
    <mergeCell ref="B53:F55"/>
    <mergeCell ref="B57:F58"/>
    <mergeCell ref="B61:B62"/>
    <mergeCell ref="C61:C62"/>
    <mergeCell ref="D61:D62"/>
    <mergeCell ref="E61:E62"/>
    <mergeCell ref="B1:F3"/>
    <mergeCell ref="B4:F6"/>
    <mergeCell ref="B8:F9"/>
    <mergeCell ref="B12:B13"/>
    <mergeCell ref="C12:C13"/>
    <mergeCell ref="D12:D13"/>
    <mergeCell ref="E12:E13"/>
  </mergeCells>
  <phoneticPr fontId="7" type="noConversion"/>
  <conditionalFormatting sqref="B14:B27">
    <cfRule type="top10" dxfId="163" priority="39" bottom="1" rank="2"/>
    <cfRule type="top10" dxfId="162" priority="41" rank="2"/>
  </conditionalFormatting>
  <conditionalFormatting sqref="C14:C27">
    <cfRule type="top10" dxfId="161" priority="38" bottom="1" rank="2"/>
    <cfRule type="top10" dxfId="160" priority="40" rank="2"/>
  </conditionalFormatting>
  <conditionalFormatting sqref="D14:D27">
    <cfRule type="top10" dxfId="159" priority="36" bottom="1" rank="2"/>
    <cfRule type="top10" dxfId="158" priority="37" rank="2"/>
  </conditionalFormatting>
  <conditionalFormatting sqref="E14:E27">
    <cfRule type="top10" dxfId="157" priority="34" rank="2"/>
    <cfRule type="top10" dxfId="156" priority="35" bottom="1" rank="2"/>
  </conditionalFormatting>
  <conditionalFormatting sqref="B63:B82">
    <cfRule type="top10" dxfId="155" priority="32" bottom="1" rank="2"/>
    <cfRule type="top10" dxfId="154" priority="33" rank="2"/>
  </conditionalFormatting>
  <conditionalFormatting sqref="C63:C82">
    <cfRule type="top10" dxfId="153" priority="26" bottom="1" rank="2"/>
    <cfRule type="top10" dxfId="152" priority="31" rank="2"/>
  </conditionalFormatting>
  <conditionalFormatting sqref="D63:D82">
    <cfRule type="top10" dxfId="151" priority="27" bottom="1" rank="2"/>
    <cfRule type="top10" dxfId="150" priority="30" rank="2"/>
  </conditionalFormatting>
  <conditionalFormatting sqref="E63:E82">
    <cfRule type="top10" dxfId="149" priority="28" bottom="1" rank="2"/>
    <cfRule type="top10" dxfId="148" priority="29" rank="2"/>
  </conditionalFormatting>
  <conditionalFormatting sqref="B112:B127">
    <cfRule type="top10" dxfId="147" priority="24" rank="2"/>
    <cfRule type="top10" dxfId="146" priority="25" bottom="1" rank="2"/>
  </conditionalFormatting>
  <conditionalFormatting sqref="C112:C127">
    <cfRule type="top10" dxfId="145" priority="22" bottom="1" rank="2"/>
    <cfRule type="top10" dxfId="144" priority="23" rank="2"/>
  </conditionalFormatting>
  <conditionalFormatting sqref="D112:D127">
    <cfRule type="top10" dxfId="143" priority="20" rank="2"/>
    <cfRule type="top10" dxfId="142" priority="21" bottom="1" rank="2"/>
  </conditionalFormatting>
  <conditionalFormatting sqref="E112:E127">
    <cfRule type="top10" dxfId="141" priority="18" bottom="1" rank="2"/>
    <cfRule type="top10" dxfId="140" priority="19" rank="2"/>
  </conditionalFormatting>
  <conditionalFormatting sqref="B161:B170">
    <cfRule type="top10" dxfId="139" priority="16" rank="2"/>
    <cfRule type="top10" dxfId="138" priority="17" bottom="1" rank="2"/>
  </conditionalFormatting>
  <conditionalFormatting sqref="C161:C170">
    <cfRule type="top10" dxfId="137" priority="14" bottom="1" rank="2"/>
    <cfRule type="top10" dxfId="136" priority="15" rank="2"/>
  </conditionalFormatting>
  <conditionalFormatting sqref="D161:D170">
    <cfRule type="top10" dxfId="135" priority="12" bottom="1" rank="2"/>
    <cfRule type="top10" dxfId="134" priority="13" rank="2"/>
  </conditionalFormatting>
  <conditionalFormatting sqref="E161:E170">
    <cfRule type="top10" dxfId="133" priority="10" rank="2"/>
    <cfRule type="top10" dxfId="132" priority="11" bottom="1" rank="2"/>
  </conditionalFormatting>
  <conditionalFormatting sqref="B208:B235">
    <cfRule type="top10" dxfId="131" priority="8" bottom="1" rank="2"/>
    <cfRule type="top10" dxfId="130" priority="9" rank="2"/>
  </conditionalFormatting>
  <conditionalFormatting sqref="C208:C235">
    <cfRule type="top10" dxfId="129" priority="5" rank="2"/>
    <cfRule type="top10" dxfId="128" priority="6" bottom="1" rank="2"/>
    <cfRule type="top10" dxfId="127" priority="7" rank="2"/>
  </conditionalFormatting>
  <conditionalFormatting sqref="D208:D235">
    <cfRule type="top10" dxfId="126" priority="3" bottom="1" rank="2"/>
    <cfRule type="top10" dxfId="125" priority="4" rank="2"/>
  </conditionalFormatting>
  <conditionalFormatting sqref="E208:E235">
    <cfRule type="top10" dxfId="124" priority="1" rank="2"/>
    <cfRule type="top10" dxfId="123" priority="2" bottom="1" rank="2"/>
  </conditionalFormatting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8"/>
  <sheetViews>
    <sheetView view="pageLayout" workbookViewId="0">
      <selection activeCell="B12" sqref="B12:B13"/>
    </sheetView>
  </sheetViews>
  <sheetFormatPr baseColWidth="10" defaultRowHeight="14" x14ac:dyDescent="0"/>
  <cols>
    <col min="1" max="1" width="25.5" style="46" customWidth="1"/>
    <col min="2" max="5" width="11" style="2" customWidth="1"/>
  </cols>
  <sheetData>
    <row r="1" spans="1:6">
      <c r="B1" s="79" t="s">
        <v>153</v>
      </c>
      <c r="C1" s="79"/>
      <c r="D1" s="79"/>
      <c r="E1" s="79"/>
      <c r="F1" s="79"/>
    </row>
    <row r="2" spans="1:6">
      <c r="B2" s="79"/>
      <c r="C2" s="79"/>
      <c r="D2" s="79"/>
      <c r="E2" s="79"/>
      <c r="F2" s="79"/>
    </row>
    <row r="3" spans="1:6">
      <c r="B3" s="79"/>
      <c r="C3" s="79"/>
      <c r="D3" s="79"/>
      <c r="E3" s="79"/>
      <c r="F3" s="79"/>
    </row>
    <row r="4" spans="1:6">
      <c r="B4" s="79" t="s">
        <v>154</v>
      </c>
      <c r="C4" s="79"/>
      <c r="D4" s="79"/>
      <c r="E4" s="79"/>
      <c r="F4" s="79"/>
    </row>
    <row r="5" spans="1:6">
      <c r="B5" s="79"/>
      <c r="C5" s="79"/>
      <c r="D5" s="79"/>
      <c r="E5" s="79"/>
      <c r="F5" s="79"/>
    </row>
    <row r="6" spans="1:6">
      <c r="B6" s="79"/>
      <c r="C6" s="79"/>
      <c r="D6" s="79"/>
      <c r="E6" s="79"/>
      <c r="F6" s="79"/>
    </row>
    <row r="8" spans="1:6">
      <c r="B8" s="80" t="s">
        <v>84</v>
      </c>
      <c r="C8" s="80"/>
      <c r="D8" s="80"/>
      <c r="E8" s="80"/>
      <c r="F8" s="80"/>
    </row>
    <row r="9" spans="1:6">
      <c r="B9" s="80"/>
      <c r="C9" s="80"/>
      <c r="D9" s="80"/>
      <c r="E9" s="80"/>
      <c r="F9" s="80"/>
    </row>
    <row r="11" spans="1:6" ht="15" thickBot="1"/>
    <row r="12" spans="1:6">
      <c r="B12" s="87" t="s">
        <v>158</v>
      </c>
      <c r="C12" s="89" t="s">
        <v>70</v>
      </c>
      <c r="D12" s="89" t="s">
        <v>71</v>
      </c>
      <c r="E12" s="91" t="s">
        <v>72</v>
      </c>
    </row>
    <row r="13" spans="1:6" ht="14" customHeight="1" thickBot="1">
      <c r="B13" s="88"/>
      <c r="C13" s="90"/>
      <c r="D13" s="90"/>
      <c r="E13" s="92"/>
    </row>
    <row r="14" spans="1:6">
      <c r="A14" s="46" t="s">
        <v>98</v>
      </c>
      <c r="B14" s="48">
        <v>41.6</v>
      </c>
      <c r="C14" s="49">
        <v>3.58</v>
      </c>
      <c r="D14" s="49">
        <v>5.3</v>
      </c>
      <c r="E14" s="50">
        <v>17</v>
      </c>
    </row>
    <row r="15" spans="1:6">
      <c r="A15" s="46" t="s">
        <v>96</v>
      </c>
      <c r="B15" s="48">
        <v>34.5</v>
      </c>
      <c r="C15" s="49">
        <v>3.81</v>
      </c>
      <c r="D15" s="49">
        <v>5.82</v>
      </c>
      <c r="E15" s="50">
        <v>14</v>
      </c>
    </row>
    <row r="16" spans="1:6">
      <c r="A16" s="46" t="s">
        <v>93</v>
      </c>
      <c r="B16" s="48">
        <v>32.5</v>
      </c>
      <c r="C16" s="49">
        <v>3.79</v>
      </c>
      <c r="D16" s="49">
        <v>6.13</v>
      </c>
      <c r="E16" s="50">
        <v>14</v>
      </c>
    </row>
    <row r="17" spans="1:5">
      <c r="A17" s="46" t="s">
        <v>89</v>
      </c>
      <c r="B17" s="48">
        <v>41.9</v>
      </c>
      <c r="C17" s="49">
        <v>3.09</v>
      </c>
      <c r="D17" s="49">
        <v>5.32</v>
      </c>
      <c r="E17" s="50">
        <v>16.5</v>
      </c>
    </row>
    <row r="18" spans="1:5">
      <c r="A18" s="46" t="s">
        <v>87</v>
      </c>
      <c r="B18" s="48">
        <v>36.200000000000003</v>
      </c>
      <c r="C18" s="49">
        <v>3.85</v>
      </c>
      <c r="D18" s="49">
        <v>5.87</v>
      </c>
      <c r="E18" s="50">
        <v>16</v>
      </c>
    </row>
    <row r="19" spans="1:5">
      <c r="A19" s="46" t="s">
        <v>88</v>
      </c>
      <c r="B19" s="48">
        <v>38</v>
      </c>
      <c r="C19" s="49">
        <v>3.76</v>
      </c>
      <c r="D19" s="49">
        <v>5.73</v>
      </c>
      <c r="E19" s="50">
        <v>16</v>
      </c>
    </row>
    <row r="20" spans="1:5">
      <c r="A20" s="46" t="s">
        <v>91</v>
      </c>
      <c r="B20" s="48">
        <v>49.8</v>
      </c>
      <c r="C20" s="49">
        <v>3.43</v>
      </c>
      <c r="D20" s="49">
        <v>5.58</v>
      </c>
      <c r="E20" s="50">
        <v>16</v>
      </c>
    </row>
    <row r="21" spans="1:5">
      <c r="A21" s="46" t="s">
        <v>95</v>
      </c>
      <c r="B21" s="48">
        <v>40</v>
      </c>
      <c r="C21" s="49">
        <v>3.59</v>
      </c>
      <c r="D21" s="49">
        <v>5.32</v>
      </c>
      <c r="E21" s="50">
        <v>16.5</v>
      </c>
    </row>
    <row r="22" spans="1:5">
      <c r="A22" s="46" t="s">
        <v>97</v>
      </c>
      <c r="B22" s="48">
        <v>36.6</v>
      </c>
      <c r="C22" s="49">
        <v>3.87</v>
      </c>
      <c r="D22" s="49">
        <v>5.74</v>
      </c>
      <c r="E22" s="50">
        <v>16</v>
      </c>
    </row>
    <row r="23" spans="1:5">
      <c r="A23" s="46" t="s">
        <v>94</v>
      </c>
      <c r="B23" s="48">
        <v>39.1</v>
      </c>
      <c r="C23" s="49">
        <v>3.7</v>
      </c>
      <c r="D23" s="49">
        <v>5.46</v>
      </c>
      <c r="E23" s="50">
        <v>16.5</v>
      </c>
    </row>
    <row r="24" spans="1:5">
      <c r="A24" s="46" t="s">
        <v>86</v>
      </c>
      <c r="B24" s="48">
        <v>35.299999999999997</v>
      </c>
      <c r="C24" s="49">
        <v>3.58</v>
      </c>
      <c r="D24" s="49">
        <v>5.22</v>
      </c>
      <c r="E24" s="50">
        <v>17</v>
      </c>
    </row>
    <row r="25" spans="1:5">
      <c r="A25" s="46" t="s">
        <v>85</v>
      </c>
      <c r="B25" s="48">
        <v>42.5</v>
      </c>
      <c r="C25" s="49">
        <v>3.72</v>
      </c>
      <c r="D25" s="49">
        <v>5.61</v>
      </c>
      <c r="E25" s="50">
        <v>16.5</v>
      </c>
    </row>
    <row r="26" spans="1:5">
      <c r="A26" s="46" t="s">
        <v>92</v>
      </c>
      <c r="B26" s="48">
        <v>45</v>
      </c>
      <c r="C26" s="49">
        <v>3.65</v>
      </c>
      <c r="D26" s="49">
        <v>5.32</v>
      </c>
      <c r="E26" s="50">
        <v>16.5</v>
      </c>
    </row>
    <row r="27" spans="1:5" ht="15" thickBot="1">
      <c r="A27" s="46" t="s">
        <v>90</v>
      </c>
      <c r="B27" s="51">
        <v>38.5</v>
      </c>
      <c r="C27" s="52">
        <v>3.52</v>
      </c>
      <c r="D27" s="52">
        <v>5.48</v>
      </c>
      <c r="E27" s="53">
        <v>19</v>
      </c>
    </row>
    <row r="28" spans="1:5" ht="15" thickBot="1">
      <c r="B28" s="7"/>
      <c r="C28" s="7"/>
    </row>
    <row r="29" spans="1:5">
      <c r="A29" s="47" t="s">
        <v>155</v>
      </c>
      <c r="B29" s="54">
        <v>39.392857142857146</v>
      </c>
      <c r="C29" s="55">
        <v>50.940000000000005</v>
      </c>
      <c r="D29" s="56">
        <v>77.90000000000002</v>
      </c>
      <c r="E29" s="57">
        <v>227.5</v>
      </c>
    </row>
    <row r="30" spans="1:5" ht="15" thickBot="1">
      <c r="A30" s="47" t="s">
        <v>156</v>
      </c>
      <c r="B30" s="58">
        <f>AVERAGE(TBLDatabase[Jump (cm)])</f>
        <v>45.612499999999997</v>
      </c>
      <c r="C30" s="59">
        <f>AVERAGE(TBLDatabase[20m Sprint (s)])</f>
        <v>3.3723863636363656</v>
      </c>
      <c r="D30" s="59">
        <f>AVERAGE(TBLDatabase[5-0-5 Agility (s)])</f>
        <v>5.3102272727272721</v>
      </c>
      <c r="E30" s="60">
        <f>AVERAGE(TBLDatabase[30:15])</f>
        <v>18.261363636363637</v>
      </c>
    </row>
    <row r="50" spans="1:6">
      <c r="B50" s="79" t="s">
        <v>153</v>
      </c>
      <c r="C50" s="79"/>
      <c r="D50" s="79"/>
      <c r="E50" s="79"/>
      <c r="F50" s="79"/>
    </row>
    <row r="51" spans="1:6">
      <c r="B51" s="79"/>
      <c r="C51" s="79"/>
      <c r="D51" s="79"/>
      <c r="E51" s="79"/>
      <c r="F51" s="79"/>
    </row>
    <row r="52" spans="1:6">
      <c r="B52" s="79"/>
      <c r="C52" s="79"/>
      <c r="D52" s="79"/>
      <c r="E52" s="79"/>
      <c r="F52" s="79"/>
    </row>
    <row r="53" spans="1:6">
      <c r="B53" s="79" t="s">
        <v>154</v>
      </c>
      <c r="C53" s="79"/>
      <c r="D53" s="79"/>
      <c r="E53" s="79"/>
      <c r="F53" s="79"/>
    </row>
    <row r="54" spans="1:6">
      <c r="B54" s="79"/>
      <c r="C54" s="79"/>
      <c r="D54" s="79"/>
      <c r="E54" s="79"/>
      <c r="F54" s="79"/>
    </row>
    <row r="55" spans="1:6">
      <c r="B55" s="79"/>
      <c r="C55" s="79"/>
      <c r="D55" s="79"/>
      <c r="E55" s="79"/>
      <c r="F55" s="79"/>
    </row>
    <row r="57" spans="1:6">
      <c r="B57" s="80" t="s">
        <v>142</v>
      </c>
      <c r="C57" s="80"/>
      <c r="D57" s="80"/>
      <c r="E57" s="80"/>
      <c r="F57" s="80"/>
    </row>
    <row r="58" spans="1:6">
      <c r="B58" s="80"/>
      <c r="C58" s="80"/>
      <c r="D58" s="80"/>
      <c r="E58" s="80"/>
      <c r="F58" s="80"/>
    </row>
    <row r="60" spans="1:6" ht="15" thickBot="1"/>
    <row r="61" spans="1:6">
      <c r="B61" s="87" t="s">
        <v>158</v>
      </c>
      <c r="C61" s="89" t="s">
        <v>70</v>
      </c>
      <c r="D61" s="89" t="s">
        <v>71</v>
      </c>
      <c r="E61" s="91" t="s">
        <v>72</v>
      </c>
    </row>
    <row r="62" spans="1:6" ht="15" thickBot="1">
      <c r="B62" s="88"/>
      <c r="C62" s="90"/>
      <c r="D62" s="90"/>
      <c r="E62" s="92"/>
    </row>
    <row r="63" spans="1:6">
      <c r="A63" s="46" t="s">
        <v>61</v>
      </c>
      <c r="B63" s="62">
        <v>43.6</v>
      </c>
      <c r="C63" s="63">
        <v>3.32</v>
      </c>
      <c r="D63" s="63">
        <v>5.41</v>
      </c>
      <c r="E63" s="64">
        <v>19</v>
      </c>
    </row>
    <row r="64" spans="1:6">
      <c r="A64" s="46" t="s">
        <v>54</v>
      </c>
      <c r="B64" s="48">
        <v>48.9</v>
      </c>
      <c r="C64" s="49">
        <v>3.52</v>
      </c>
      <c r="D64" s="49">
        <v>5.3</v>
      </c>
      <c r="E64" s="50">
        <v>19</v>
      </c>
    </row>
    <row r="65" spans="1:5">
      <c r="A65" s="46" t="s">
        <v>62</v>
      </c>
      <c r="B65" s="48">
        <v>49.7</v>
      </c>
      <c r="C65" s="49">
        <v>3.33</v>
      </c>
      <c r="D65" s="49">
        <v>5.01</v>
      </c>
      <c r="E65" s="50">
        <v>18</v>
      </c>
    </row>
    <row r="66" spans="1:5">
      <c r="A66" s="46" t="s">
        <v>53</v>
      </c>
      <c r="B66" s="48">
        <v>50</v>
      </c>
      <c r="C66" s="49">
        <v>3.34</v>
      </c>
      <c r="D66" s="49">
        <v>5.38</v>
      </c>
      <c r="E66" s="50">
        <v>17</v>
      </c>
    </row>
    <row r="67" spans="1:5">
      <c r="A67" s="46" t="s">
        <v>49</v>
      </c>
      <c r="B67" s="48">
        <v>47.2</v>
      </c>
      <c r="C67" s="49">
        <v>3.76</v>
      </c>
      <c r="D67" s="49">
        <v>5.72</v>
      </c>
      <c r="E67" s="50">
        <v>16.5</v>
      </c>
    </row>
    <row r="68" spans="1:5">
      <c r="A68" s="46" t="s">
        <v>50</v>
      </c>
      <c r="B68" s="48">
        <v>51.6</v>
      </c>
      <c r="C68" s="49">
        <v>3.43</v>
      </c>
      <c r="D68" s="49">
        <v>5.64</v>
      </c>
      <c r="E68" s="50">
        <v>16</v>
      </c>
    </row>
    <row r="69" spans="1:5">
      <c r="A69" s="46" t="s">
        <v>59</v>
      </c>
      <c r="B69" s="48">
        <v>39.200000000000003</v>
      </c>
      <c r="C69" s="49">
        <v>3.47</v>
      </c>
      <c r="D69" s="49">
        <v>5.29</v>
      </c>
      <c r="E69" s="50">
        <v>18.5</v>
      </c>
    </row>
    <row r="70" spans="1:5">
      <c r="A70" s="46" t="s">
        <v>56</v>
      </c>
      <c r="B70" s="48">
        <v>35</v>
      </c>
      <c r="C70" s="49">
        <v>3.7</v>
      </c>
      <c r="D70" s="49">
        <v>5.77</v>
      </c>
      <c r="E70" s="50">
        <v>16</v>
      </c>
    </row>
    <row r="71" spans="1:5">
      <c r="A71" s="46" t="s">
        <v>66</v>
      </c>
      <c r="B71" s="48">
        <v>34.1</v>
      </c>
      <c r="C71" s="49">
        <v>3.57</v>
      </c>
      <c r="D71" s="49">
        <v>6.05</v>
      </c>
      <c r="E71" s="50">
        <v>18.5</v>
      </c>
    </row>
    <row r="72" spans="1:5">
      <c r="A72" s="46" t="s">
        <v>52</v>
      </c>
      <c r="B72" s="48">
        <v>47.7</v>
      </c>
      <c r="C72" s="49">
        <v>3.42</v>
      </c>
      <c r="D72" s="49">
        <v>5.42</v>
      </c>
      <c r="E72" s="50">
        <v>17</v>
      </c>
    </row>
    <row r="73" spans="1:5">
      <c r="A73" s="46" t="s">
        <v>65</v>
      </c>
      <c r="B73" s="48">
        <v>40.200000000000003</v>
      </c>
      <c r="C73" s="49">
        <v>3.27</v>
      </c>
      <c r="D73" s="49">
        <v>5.32</v>
      </c>
      <c r="E73" s="50">
        <v>16</v>
      </c>
    </row>
    <row r="74" spans="1:5">
      <c r="A74" s="46" t="s">
        <v>68</v>
      </c>
      <c r="B74" s="48">
        <v>35.799999999999997</v>
      </c>
      <c r="C74" s="49">
        <v>3.58</v>
      </c>
      <c r="D74" s="49">
        <v>5.65</v>
      </c>
      <c r="E74" s="50">
        <v>15.5</v>
      </c>
    </row>
    <row r="75" spans="1:5">
      <c r="A75" s="46" t="s">
        <v>58</v>
      </c>
      <c r="B75" s="48">
        <v>35</v>
      </c>
      <c r="C75" s="49">
        <v>3.21</v>
      </c>
      <c r="D75" s="49">
        <v>5.29</v>
      </c>
      <c r="E75" s="50">
        <v>17.5</v>
      </c>
    </row>
    <row r="76" spans="1:5">
      <c r="A76" s="46" t="s">
        <v>67</v>
      </c>
      <c r="B76" s="48">
        <v>36.799999999999997</v>
      </c>
      <c r="C76" s="49">
        <v>3.76</v>
      </c>
      <c r="D76" s="49">
        <v>5.64</v>
      </c>
      <c r="E76" s="50">
        <v>17.5</v>
      </c>
    </row>
    <row r="77" spans="1:5">
      <c r="A77" s="46" t="s">
        <v>51</v>
      </c>
      <c r="B77" s="48">
        <v>45.2</v>
      </c>
      <c r="C77" s="49">
        <v>3.44</v>
      </c>
      <c r="D77" s="49">
        <v>5.21</v>
      </c>
      <c r="E77" s="50">
        <v>19</v>
      </c>
    </row>
    <row r="78" spans="1:5">
      <c r="A78" s="46" t="s">
        <v>60</v>
      </c>
      <c r="B78" s="48">
        <v>41.9</v>
      </c>
      <c r="C78" s="49">
        <v>3.47</v>
      </c>
      <c r="D78" s="49">
        <v>5.32</v>
      </c>
      <c r="E78" s="50">
        <v>19</v>
      </c>
    </row>
    <row r="79" spans="1:5">
      <c r="A79" s="46" t="s">
        <v>63</v>
      </c>
      <c r="B79" s="48">
        <v>38.9</v>
      </c>
      <c r="C79" s="49">
        <v>3.55</v>
      </c>
      <c r="D79" s="49">
        <v>5.12</v>
      </c>
      <c r="E79" s="50">
        <v>16.5</v>
      </c>
    </row>
    <row r="80" spans="1:5">
      <c r="A80" s="46" t="s">
        <v>64</v>
      </c>
      <c r="B80" s="48">
        <v>44.1</v>
      </c>
      <c r="C80" s="49">
        <v>3.36</v>
      </c>
      <c r="D80" s="49">
        <v>5.58</v>
      </c>
      <c r="E80" s="50">
        <v>18</v>
      </c>
    </row>
    <row r="81" spans="1:5">
      <c r="A81" s="46" t="s">
        <v>55</v>
      </c>
      <c r="B81" s="48">
        <v>45.2</v>
      </c>
      <c r="C81" s="49">
        <v>3.51</v>
      </c>
      <c r="D81" s="49">
        <v>5.48</v>
      </c>
      <c r="E81" s="50">
        <v>18</v>
      </c>
    </row>
    <row r="82" spans="1:5" ht="15" thickBot="1">
      <c r="A82" s="46" t="s">
        <v>57</v>
      </c>
      <c r="B82" s="51">
        <v>36.200000000000003</v>
      </c>
      <c r="C82" s="52">
        <v>3.86</v>
      </c>
      <c r="D82" s="52">
        <v>5.93</v>
      </c>
      <c r="E82" s="53">
        <v>15.5</v>
      </c>
    </row>
    <row r="83" spans="1:5" ht="15" thickBot="1">
      <c r="B83" s="7"/>
      <c r="C83" s="7"/>
      <c r="D83" s="7"/>
      <c r="E83" s="7"/>
    </row>
    <row r="84" spans="1:5">
      <c r="A84" s="47" t="s">
        <v>155</v>
      </c>
      <c r="B84" s="54">
        <f>AVERAGE(B63:B82)</f>
        <v>42.315000000000005</v>
      </c>
      <c r="C84" s="55">
        <f t="shared" ref="C84:E84" si="0">AVERAGE(C63:C82)</f>
        <v>3.4934999999999996</v>
      </c>
      <c r="D84" s="55">
        <f t="shared" si="0"/>
        <v>5.4764999999999997</v>
      </c>
      <c r="E84" s="61">
        <f t="shared" si="0"/>
        <v>17.399999999999999</v>
      </c>
    </row>
    <row r="85" spans="1:5" ht="15" thickBot="1">
      <c r="A85" s="47" t="s">
        <v>156</v>
      </c>
      <c r="B85" s="58">
        <f>AVERAGE(TBLDatabase[Jump (cm)])</f>
        <v>45.612499999999997</v>
      </c>
      <c r="C85" s="59">
        <f>AVERAGE(TBLDatabase[20m Sprint (s)])</f>
        <v>3.3723863636363656</v>
      </c>
      <c r="D85" s="59">
        <f>AVERAGE(TBLDatabase[5-0-5 Agility (s)])</f>
        <v>5.3102272727272721</v>
      </c>
      <c r="E85" s="60">
        <f>AVERAGE(TBLDatabase[30:15])</f>
        <v>18.261363636363637</v>
      </c>
    </row>
    <row r="99" spans="1:6">
      <c r="B99" s="79" t="s">
        <v>153</v>
      </c>
      <c r="C99" s="79"/>
      <c r="D99" s="79"/>
      <c r="E99" s="79"/>
      <c r="F99" s="79"/>
    </row>
    <row r="100" spans="1:6">
      <c r="B100" s="79"/>
      <c r="C100" s="79"/>
      <c r="D100" s="79"/>
      <c r="E100" s="79"/>
      <c r="F100" s="79"/>
    </row>
    <row r="101" spans="1:6">
      <c r="B101" s="79"/>
      <c r="C101" s="79"/>
      <c r="D101" s="79"/>
      <c r="E101" s="79"/>
      <c r="F101" s="79"/>
    </row>
    <row r="102" spans="1:6">
      <c r="B102" s="79" t="s">
        <v>154</v>
      </c>
      <c r="C102" s="79"/>
      <c r="D102" s="79"/>
      <c r="E102" s="79"/>
      <c r="F102" s="79"/>
    </row>
    <row r="103" spans="1:6">
      <c r="B103" s="79"/>
      <c r="C103" s="79"/>
      <c r="D103" s="79"/>
      <c r="E103" s="79"/>
      <c r="F103" s="79"/>
    </row>
    <row r="104" spans="1:6">
      <c r="B104" s="79"/>
      <c r="C104" s="79"/>
      <c r="D104" s="79"/>
      <c r="E104" s="79"/>
      <c r="F104" s="79"/>
    </row>
    <row r="106" spans="1:6">
      <c r="B106" s="80" t="s">
        <v>116</v>
      </c>
      <c r="C106" s="80"/>
      <c r="D106" s="80"/>
      <c r="E106" s="80"/>
      <c r="F106" s="80"/>
    </row>
    <row r="107" spans="1:6">
      <c r="B107" s="80"/>
      <c r="C107" s="80"/>
      <c r="D107" s="80"/>
      <c r="E107" s="80"/>
      <c r="F107" s="80"/>
    </row>
    <row r="109" spans="1:6" ht="15" thickBot="1"/>
    <row r="110" spans="1:6">
      <c r="B110" s="87" t="s">
        <v>158</v>
      </c>
      <c r="C110" s="89" t="s">
        <v>70</v>
      </c>
      <c r="D110" s="89" t="s">
        <v>71</v>
      </c>
      <c r="E110" s="91" t="s">
        <v>72</v>
      </c>
    </row>
    <row r="111" spans="1:6" ht="15" thickBot="1">
      <c r="B111" s="88"/>
      <c r="C111" s="90"/>
      <c r="D111" s="90"/>
      <c r="E111" s="92"/>
    </row>
    <row r="112" spans="1:6">
      <c r="A112" s="46" t="s">
        <v>110</v>
      </c>
      <c r="B112" s="62">
        <v>44.4</v>
      </c>
      <c r="C112" s="63">
        <v>3.13</v>
      </c>
      <c r="D112" s="63">
        <v>5.27</v>
      </c>
      <c r="E112" s="64">
        <v>19.5</v>
      </c>
    </row>
    <row r="113" spans="1:5">
      <c r="A113" s="46" t="s">
        <v>102</v>
      </c>
      <c r="B113" s="48">
        <v>52.5</v>
      </c>
      <c r="C113" s="49">
        <v>3.37</v>
      </c>
      <c r="D113" s="49">
        <v>4.9400000000000004</v>
      </c>
      <c r="E113" s="50">
        <v>17.5</v>
      </c>
    </row>
    <row r="114" spans="1:5">
      <c r="A114" s="46" t="s">
        <v>100</v>
      </c>
      <c r="B114" s="48">
        <v>46.3</v>
      </c>
      <c r="C114" s="49">
        <v>3.42</v>
      </c>
      <c r="D114" s="49">
        <v>5.36</v>
      </c>
      <c r="E114" s="50">
        <v>18.5</v>
      </c>
    </row>
    <row r="115" spans="1:5">
      <c r="A115" s="46" t="s">
        <v>107</v>
      </c>
      <c r="B115" s="48">
        <v>49</v>
      </c>
      <c r="C115" s="49">
        <v>3.32</v>
      </c>
      <c r="D115" s="49">
        <v>4.99</v>
      </c>
      <c r="E115" s="50">
        <v>19</v>
      </c>
    </row>
    <row r="116" spans="1:5">
      <c r="A116" s="46" t="s">
        <v>109</v>
      </c>
      <c r="B116" s="48">
        <v>51.1</v>
      </c>
      <c r="C116" s="49">
        <v>3.18</v>
      </c>
      <c r="D116" s="49">
        <v>5.27</v>
      </c>
      <c r="E116" s="50">
        <v>18.5</v>
      </c>
    </row>
    <row r="117" spans="1:5">
      <c r="A117" s="46" t="s">
        <v>112</v>
      </c>
      <c r="B117" s="48">
        <v>42.3</v>
      </c>
      <c r="C117" s="49">
        <v>3.61</v>
      </c>
      <c r="D117" s="49">
        <v>5.8</v>
      </c>
      <c r="E117" s="50">
        <v>18.5</v>
      </c>
    </row>
    <row r="118" spans="1:5">
      <c r="A118" s="46" t="s">
        <v>103</v>
      </c>
      <c r="B118" s="48">
        <v>50</v>
      </c>
      <c r="C118" s="49">
        <v>3.54</v>
      </c>
      <c r="D118" s="49">
        <v>5.19</v>
      </c>
      <c r="E118" s="50">
        <v>18</v>
      </c>
    </row>
    <row r="119" spans="1:5">
      <c r="A119" s="46" t="s">
        <v>105</v>
      </c>
      <c r="B119" s="48">
        <v>41</v>
      </c>
      <c r="C119" s="49">
        <v>3.36</v>
      </c>
      <c r="D119" s="49">
        <v>5.39</v>
      </c>
      <c r="E119" s="50">
        <v>19.5</v>
      </c>
    </row>
    <row r="120" spans="1:5">
      <c r="A120" s="46" t="s">
        <v>104</v>
      </c>
      <c r="B120" s="48">
        <v>43.5</v>
      </c>
      <c r="C120" s="49">
        <v>3.46</v>
      </c>
      <c r="D120" s="49">
        <v>5.7</v>
      </c>
      <c r="E120" s="50">
        <v>17</v>
      </c>
    </row>
    <row r="121" spans="1:5">
      <c r="A121" s="46" t="s">
        <v>106</v>
      </c>
      <c r="B121" s="48">
        <v>52.8</v>
      </c>
      <c r="C121" s="49">
        <v>3.24</v>
      </c>
      <c r="D121" s="49">
        <v>5.27</v>
      </c>
      <c r="E121" s="50">
        <v>18.5</v>
      </c>
    </row>
    <row r="122" spans="1:5">
      <c r="A122" s="46" t="s">
        <v>115</v>
      </c>
      <c r="B122" s="48">
        <v>37.299999999999997</v>
      </c>
      <c r="C122" s="49">
        <v>3.55</v>
      </c>
      <c r="D122" s="49">
        <v>5.97</v>
      </c>
      <c r="E122" s="50">
        <v>17.5</v>
      </c>
    </row>
    <row r="123" spans="1:5">
      <c r="A123" s="46" t="s">
        <v>113</v>
      </c>
      <c r="B123" s="48">
        <v>44.4</v>
      </c>
      <c r="C123" s="49">
        <v>3.43</v>
      </c>
      <c r="D123" s="49">
        <v>5.55</v>
      </c>
      <c r="E123" s="50">
        <v>18.5</v>
      </c>
    </row>
    <row r="124" spans="1:5">
      <c r="A124" s="46" t="s">
        <v>101</v>
      </c>
      <c r="B124" s="48">
        <v>48.7</v>
      </c>
      <c r="C124" s="49">
        <v>3.23</v>
      </c>
      <c r="D124" s="49">
        <v>5.33</v>
      </c>
      <c r="E124" s="50">
        <v>19.5</v>
      </c>
    </row>
    <row r="125" spans="1:5">
      <c r="A125" s="46" t="s">
        <v>111</v>
      </c>
      <c r="B125" s="48">
        <v>46.6</v>
      </c>
      <c r="C125" s="49">
        <v>3.49</v>
      </c>
      <c r="D125" s="49">
        <v>5.3</v>
      </c>
      <c r="E125" s="50">
        <v>19</v>
      </c>
    </row>
    <row r="126" spans="1:5">
      <c r="A126" s="46" t="s">
        <v>114</v>
      </c>
      <c r="B126" s="48">
        <v>38.1</v>
      </c>
      <c r="C126" s="49">
        <v>3.58</v>
      </c>
      <c r="D126" s="49">
        <v>5.88</v>
      </c>
      <c r="E126" s="50">
        <v>18.5</v>
      </c>
    </row>
    <row r="127" spans="1:5" ht="15" thickBot="1">
      <c r="A127" s="46" t="s">
        <v>108</v>
      </c>
      <c r="B127" s="51">
        <v>48</v>
      </c>
      <c r="C127" s="52">
        <v>3.31</v>
      </c>
      <c r="D127" s="52">
        <v>5.39</v>
      </c>
      <c r="E127" s="53">
        <v>18.5</v>
      </c>
    </row>
    <row r="128" spans="1:5" ht="15" thickBot="1"/>
    <row r="129" spans="1:5">
      <c r="A129" s="47" t="s">
        <v>155</v>
      </c>
      <c r="B129" s="54">
        <f>AVERAGE(B112:B127)</f>
        <v>46.000000000000007</v>
      </c>
      <c r="C129" s="55">
        <f t="shared" ref="C129:E129" si="1">AVERAGE(C112:C127)</f>
        <v>3.3887499999999999</v>
      </c>
      <c r="D129" s="55">
        <f t="shared" si="1"/>
        <v>5.4124999999999996</v>
      </c>
      <c r="E129" s="61">
        <f t="shared" si="1"/>
        <v>18.5</v>
      </c>
    </row>
    <row r="130" spans="1:5" ht="15" thickBot="1">
      <c r="A130" s="47" t="s">
        <v>156</v>
      </c>
      <c r="B130" s="58">
        <f>AVERAGE(TBLDatabase[Jump (cm)])</f>
        <v>45.612499999999997</v>
      </c>
      <c r="C130" s="59">
        <f>AVERAGE(TBLDatabase[20m Sprint (s)])</f>
        <v>3.3723863636363656</v>
      </c>
      <c r="D130" s="59">
        <f>AVERAGE(TBLDatabase[5-0-5 Agility (s)])</f>
        <v>5.3102272727272721</v>
      </c>
      <c r="E130" s="60">
        <f>AVERAGE(TBLDatabase[30:15])</f>
        <v>18.261363636363637</v>
      </c>
    </row>
    <row r="148" spans="2:6">
      <c r="B148" s="79" t="s">
        <v>153</v>
      </c>
      <c r="C148" s="79"/>
      <c r="D148" s="79"/>
      <c r="E148" s="79"/>
      <c r="F148" s="79"/>
    </row>
    <row r="149" spans="2:6">
      <c r="B149" s="79"/>
      <c r="C149" s="79"/>
      <c r="D149" s="79"/>
      <c r="E149" s="79"/>
      <c r="F149" s="79"/>
    </row>
    <row r="150" spans="2:6">
      <c r="B150" s="79"/>
      <c r="C150" s="79"/>
      <c r="D150" s="79"/>
      <c r="E150" s="79"/>
      <c r="F150" s="79"/>
    </row>
    <row r="151" spans="2:6">
      <c r="B151" s="79" t="s">
        <v>154</v>
      </c>
      <c r="C151" s="79"/>
      <c r="D151" s="79"/>
      <c r="E151" s="79"/>
      <c r="F151" s="79"/>
    </row>
    <row r="152" spans="2:6">
      <c r="B152" s="79"/>
      <c r="C152" s="79"/>
      <c r="D152" s="79"/>
      <c r="E152" s="79"/>
      <c r="F152" s="79"/>
    </row>
    <row r="153" spans="2:6">
      <c r="B153" s="79"/>
      <c r="C153" s="79"/>
      <c r="D153" s="79"/>
      <c r="E153" s="79"/>
      <c r="F153" s="79"/>
    </row>
    <row r="155" spans="2:6">
      <c r="B155" s="80" t="s">
        <v>73</v>
      </c>
      <c r="C155" s="80"/>
      <c r="D155" s="80"/>
      <c r="E155" s="80"/>
      <c r="F155" s="80"/>
    </row>
    <row r="156" spans="2:6">
      <c r="B156" s="80"/>
      <c r="C156" s="80"/>
      <c r="D156" s="80"/>
      <c r="E156" s="80"/>
      <c r="F156" s="80"/>
    </row>
    <row r="158" spans="2:6" ht="15" thickBot="1"/>
    <row r="159" spans="2:6">
      <c r="B159" s="87" t="s">
        <v>158</v>
      </c>
      <c r="C159" s="89" t="s">
        <v>70</v>
      </c>
      <c r="D159" s="89" t="s">
        <v>71</v>
      </c>
      <c r="E159" s="91" t="s">
        <v>72</v>
      </c>
    </row>
    <row r="160" spans="2:6" ht="15" thickBot="1">
      <c r="B160" s="88"/>
      <c r="C160" s="90"/>
      <c r="D160" s="90"/>
      <c r="E160" s="92"/>
    </row>
    <row r="161" spans="1:5">
      <c r="A161" s="46" t="s">
        <v>83</v>
      </c>
      <c r="B161" s="62">
        <v>43.9</v>
      </c>
      <c r="C161" s="63">
        <v>3.35</v>
      </c>
      <c r="D161" s="63">
        <v>5.29</v>
      </c>
      <c r="E161" s="64">
        <v>19.5</v>
      </c>
    </row>
    <row r="162" spans="1:5">
      <c r="A162" s="46" t="s">
        <v>82</v>
      </c>
      <c r="B162" s="48">
        <v>46.8</v>
      </c>
      <c r="C162" s="49">
        <v>3</v>
      </c>
      <c r="D162" s="49">
        <v>5.07</v>
      </c>
      <c r="E162" s="50">
        <v>21</v>
      </c>
    </row>
    <row r="163" spans="1:5">
      <c r="A163" s="46" t="s">
        <v>77</v>
      </c>
      <c r="B163" s="48">
        <v>48.1</v>
      </c>
      <c r="C163" s="49">
        <v>3.3</v>
      </c>
      <c r="D163" s="49">
        <v>5.13</v>
      </c>
      <c r="E163" s="50">
        <v>19.5</v>
      </c>
    </row>
    <row r="164" spans="1:5">
      <c r="A164" s="46" t="s">
        <v>79</v>
      </c>
      <c r="B164" s="48">
        <v>40</v>
      </c>
      <c r="C164" s="49">
        <v>3.34</v>
      </c>
      <c r="D164" s="49">
        <v>5.29</v>
      </c>
      <c r="E164" s="50">
        <v>20</v>
      </c>
    </row>
    <row r="165" spans="1:5">
      <c r="A165" s="46" t="s">
        <v>78</v>
      </c>
      <c r="B165" s="48">
        <v>45.7</v>
      </c>
      <c r="C165" s="49">
        <v>3.42</v>
      </c>
      <c r="D165" s="49">
        <v>5.36</v>
      </c>
      <c r="E165" s="50">
        <v>17</v>
      </c>
    </row>
    <row r="166" spans="1:5">
      <c r="A166" s="46" t="s">
        <v>80</v>
      </c>
      <c r="B166" s="48">
        <v>40.799999999999997</v>
      </c>
      <c r="C166" s="49">
        <v>3.31</v>
      </c>
      <c r="D166" s="49">
        <v>5.31</v>
      </c>
      <c r="E166" s="50">
        <v>19</v>
      </c>
    </row>
    <row r="167" spans="1:5">
      <c r="A167" s="46" t="s">
        <v>75</v>
      </c>
      <c r="B167" s="48">
        <v>52.2</v>
      </c>
      <c r="C167" s="49">
        <v>3.27</v>
      </c>
      <c r="D167" s="49">
        <v>5.45</v>
      </c>
      <c r="E167" s="50">
        <v>20.5</v>
      </c>
    </row>
    <row r="168" spans="1:5">
      <c r="A168" s="46" t="s">
        <v>76</v>
      </c>
      <c r="B168" s="48">
        <v>48</v>
      </c>
      <c r="C168" s="49">
        <v>3.26</v>
      </c>
      <c r="D168" s="49">
        <v>5.41</v>
      </c>
      <c r="E168" s="50">
        <v>18.5</v>
      </c>
    </row>
    <row r="169" spans="1:5">
      <c r="A169" s="46" t="s">
        <v>81</v>
      </c>
      <c r="B169" s="48">
        <v>38.799999999999997</v>
      </c>
      <c r="C169" s="49">
        <v>3.34</v>
      </c>
      <c r="D169" s="49">
        <v>5.3</v>
      </c>
      <c r="E169" s="50">
        <v>19.5</v>
      </c>
    </row>
    <row r="170" spans="1:5" ht="15" thickBot="1">
      <c r="A170" s="46" t="s">
        <v>74</v>
      </c>
      <c r="B170" s="51">
        <v>53</v>
      </c>
      <c r="C170" s="52">
        <v>3.11</v>
      </c>
      <c r="D170" s="52">
        <v>5.0199999999999996</v>
      </c>
      <c r="E170" s="53">
        <v>19</v>
      </c>
    </row>
    <row r="171" spans="1:5" ht="15" thickBot="1"/>
    <row r="172" spans="1:5">
      <c r="A172" s="47" t="s">
        <v>155</v>
      </c>
      <c r="B172" s="54">
        <f>AVERAGE(B161:B170)</f>
        <v>45.730000000000004</v>
      </c>
      <c r="C172" s="55">
        <f t="shared" ref="C172:E172" si="2">AVERAGE(C161:C170)</f>
        <v>3.2699999999999996</v>
      </c>
      <c r="D172" s="55">
        <f t="shared" si="2"/>
        <v>5.2629999999999999</v>
      </c>
      <c r="E172" s="61">
        <f t="shared" si="2"/>
        <v>19.350000000000001</v>
      </c>
    </row>
    <row r="173" spans="1:5" ht="15" thickBot="1">
      <c r="A173" s="47" t="s">
        <v>156</v>
      </c>
      <c r="B173" s="58">
        <f>AVERAGE(TBLDatabase[Jump (cm)])</f>
        <v>45.612499999999997</v>
      </c>
      <c r="C173" s="59">
        <f>AVERAGE(TBLDatabase[20m Sprint (s)])</f>
        <v>3.3723863636363656</v>
      </c>
      <c r="D173" s="59">
        <f>AVERAGE(TBLDatabase[5-0-5 Agility (s)])</f>
        <v>5.3102272727272721</v>
      </c>
      <c r="E173" s="60">
        <f>AVERAGE(TBLDatabase[30:15])</f>
        <v>18.261363636363637</v>
      </c>
    </row>
    <row r="197" spans="1:6">
      <c r="B197" s="79" t="s">
        <v>153</v>
      </c>
      <c r="C197" s="79"/>
      <c r="D197" s="79"/>
      <c r="E197" s="79"/>
      <c r="F197" s="79"/>
    </row>
    <row r="198" spans="1:6">
      <c r="B198" s="79"/>
      <c r="C198" s="79"/>
      <c r="D198" s="79"/>
      <c r="E198" s="79"/>
      <c r="F198" s="79"/>
    </row>
    <row r="199" spans="1:6">
      <c r="B199" s="79"/>
      <c r="C199" s="79"/>
      <c r="D199" s="79"/>
      <c r="E199" s="79"/>
      <c r="F199" s="79"/>
    </row>
    <row r="200" spans="1:6">
      <c r="B200" s="79" t="s">
        <v>154</v>
      </c>
      <c r="C200" s="79"/>
      <c r="D200" s="79"/>
      <c r="E200" s="79"/>
      <c r="F200" s="79"/>
    </row>
    <row r="201" spans="1:6">
      <c r="B201" s="79"/>
      <c r="C201" s="79"/>
      <c r="D201" s="79"/>
      <c r="E201" s="79"/>
      <c r="F201" s="79"/>
    </row>
    <row r="202" spans="1:6">
      <c r="B202" s="79"/>
      <c r="C202" s="79"/>
      <c r="D202" s="79"/>
      <c r="E202" s="79"/>
      <c r="F202" s="79"/>
    </row>
    <row r="204" spans="1:6">
      <c r="B204" s="80" t="s">
        <v>157</v>
      </c>
      <c r="C204" s="80"/>
      <c r="D204" s="80"/>
      <c r="E204" s="80"/>
      <c r="F204" s="80"/>
    </row>
    <row r="205" spans="1:6" ht="15" thickBot="1">
      <c r="B205" s="80"/>
      <c r="C205" s="80"/>
      <c r="D205" s="80"/>
      <c r="E205" s="80"/>
      <c r="F205" s="80"/>
    </row>
    <row r="206" spans="1:6">
      <c r="B206" s="87" t="s">
        <v>158</v>
      </c>
      <c r="C206" s="89" t="s">
        <v>70</v>
      </c>
      <c r="D206" s="89" t="s">
        <v>71</v>
      </c>
      <c r="E206" s="91" t="s">
        <v>72</v>
      </c>
    </row>
    <row r="207" spans="1:6" ht="15" thickBot="1">
      <c r="B207" s="88"/>
      <c r="C207" s="90"/>
      <c r="D207" s="90"/>
      <c r="E207" s="92"/>
    </row>
    <row r="208" spans="1:6">
      <c r="A208" s="46" t="s">
        <v>134</v>
      </c>
      <c r="B208" s="62">
        <v>46.5</v>
      </c>
      <c r="C208" s="63">
        <v>3.23</v>
      </c>
      <c r="D208" s="63">
        <v>4.9800000000000004</v>
      </c>
      <c r="E208" s="64">
        <v>19.5</v>
      </c>
    </row>
    <row r="209" spans="1:5">
      <c r="A209" s="46" t="s">
        <v>129</v>
      </c>
      <c r="B209" s="48">
        <v>52.5</v>
      </c>
      <c r="C209" s="49">
        <v>3.04</v>
      </c>
      <c r="D209" s="49">
        <v>4.76</v>
      </c>
      <c r="E209" s="50">
        <v>20.5</v>
      </c>
    </row>
    <row r="210" spans="1:5">
      <c r="A210" s="46" t="s">
        <v>124</v>
      </c>
      <c r="B210" s="48">
        <v>46</v>
      </c>
      <c r="C210" s="49">
        <v>3.15</v>
      </c>
      <c r="D210" s="49">
        <v>5.08</v>
      </c>
      <c r="E210" s="50">
        <v>18.5</v>
      </c>
    </row>
    <row r="211" spans="1:5">
      <c r="A211" s="46" t="s">
        <v>140</v>
      </c>
      <c r="B211" s="48">
        <v>50.9</v>
      </c>
      <c r="C211" s="49">
        <v>3.06</v>
      </c>
      <c r="D211" s="49">
        <v>5.13</v>
      </c>
      <c r="E211" s="50">
        <v>18</v>
      </c>
    </row>
    <row r="212" spans="1:5">
      <c r="A212" s="46" t="s">
        <v>107</v>
      </c>
      <c r="B212" s="48">
        <v>48</v>
      </c>
      <c r="C212" s="49">
        <v>3.23</v>
      </c>
      <c r="D212" s="49">
        <v>5.05</v>
      </c>
      <c r="E212" s="50">
        <v>18.5</v>
      </c>
    </row>
    <row r="213" spans="1:5">
      <c r="A213" s="46" t="s">
        <v>123</v>
      </c>
      <c r="B213" s="48">
        <v>52.8</v>
      </c>
      <c r="C213" s="49">
        <v>3.14</v>
      </c>
      <c r="D213" s="49">
        <v>4.87</v>
      </c>
      <c r="E213" s="50">
        <v>19.5</v>
      </c>
    </row>
    <row r="214" spans="1:5">
      <c r="A214" s="46" t="s">
        <v>143</v>
      </c>
      <c r="B214" s="48">
        <v>48.9</v>
      </c>
      <c r="C214" s="49">
        <v>3.14</v>
      </c>
      <c r="D214" s="49">
        <v>5.51</v>
      </c>
      <c r="E214" s="50">
        <v>19.5</v>
      </c>
    </row>
    <row r="215" spans="1:5">
      <c r="A215" s="46" t="s">
        <v>126</v>
      </c>
      <c r="B215" s="48">
        <v>46.8</v>
      </c>
      <c r="C215" s="49">
        <v>3.02</v>
      </c>
      <c r="D215" s="49">
        <v>4.8600000000000003</v>
      </c>
      <c r="E215" s="50">
        <v>18.5</v>
      </c>
    </row>
    <row r="216" spans="1:5">
      <c r="A216" s="46" t="s">
        <v>135</v>
      </c>
      <c r="B216" s="48">
        <v>51.9</v>
      </c>
      <c r="C216" s="49">
        <v>3.31</v>
      </c>
      <c r="D216" s="49">
        <v>4.83</v>
      </c>
      <c r="E216" s="50">
        <v>19.5</v>
      </c>
    </row>
    <row r="217" spans="1:5">
      <c r="A217" s="46" t="s">
        <v>132</v>
      </c>
      <c r="B217" s="48">
        <v>41.7</v>
      </c>
      <c r="C217" s="49">
        <v>3.27</v>
      </c>
      <c r="D217" s="49">
        <v>4.93</v>
      </c>
      <c r="E217" s="50">
        <v>18.5</v>
      </c>
    </row>
    <row r="218" spans="1:5">
      <c r="A218" s="46" t="s">
        <v>144</v>
      </c>
      <c r="B218" s="48">
        <v>49</v>
      </c>
      <c r="C218" s="49">
        <v>3.2</v>
      </c>
      <c r="D218" s="49">
        <v>5.0999999999999996</v>
      </c>
      <c r="E218" s="50">
        <v>19</v>
      </c>
    </row>
    <row r="219" spans="1:5">
      <c r="A219" s="46" t="s">
        <v>137</v>
      </c>
      <c r="B219" s="48">
        <v>41.6</v>
      </c>
      <c r="C219" s="49">
        <v>3.32</v>
      </c>
      <c r="D219" s="49">
        <v>5.21</v>
      </c>
      <c r="E219" s="50">
        <v>19</v>
      </c>
    </row>
    <row r="220" spans="1:5">
      <c r="A220" s="46" t="s">
        <v>122</v>
      </c>
      <c r="B220" s="48">
        <v>46.5</v>
      </c>
      <c r="C220" s="49">
        <v>3.44</v>
      </c>
      <c r="D220" s="49">
        <v>5.64</v>
      </c>
      <c r="E220" s="50">
        <v>16.5</v>
      </c>
    </row>
    <row r="221" spans="1:5">
      <c r="A221" s="46" t="s">
        <v>120</v>
      </c>
      <c r="B221" s="48">
        <v>57.6</v>
      </c>
      <c r="C221" s="49">
        <v>3.25</v>
      </c>
      <c r="D221" s="49">
        <v>5.03</v>
      </c>
      <c r="E221" s="50">
        <v>21</v>
      </c>
    </row>
    <row r="222" spans="1:5">
      <c r="A222" s="46" t="s">
        <v>105</v>
      </c>
      <c r="B222" s="48">
        <v>54.6</v>
      </c>
      <c r="C222" s="49">
        <v>3.28</v>
      </c>
      <c r="D222" s="49">
        <v>5.35</v>
      </c>
      <c r="E222" s="50">
        <v>18</v>
      </c>
    </row>
    <row r="223" spans="1:5">
      <c r="A223" s="46" t="s">
        <v>119</v>
      </c>
      <c r="B223" s="48">
        <v>63</v>
      </c>
      <c r="C223" s="49">
        <v>3.06</v>
      </c>
      <c r="D223" s="49">
        <v>4.78</v>
      </c>
      <c r="E223" s="50">
        <v>19.5</v>
      </c>
    </row>
    <row r="224" spans="1:5">
      <c r="A224" s="46" t="s">
        <v>139</v>
      </c>
      <c r="B224" s="48">
        <v>55.2</v>
      </c>
      <c r="C224" s="49">
        <v>3.18</v>
      </c>
      <c r="D224" s="49">
        <v>4.91</v>
      </c>
      <c r="E224" s="50">
        <v>19</v>
      </c>
    </row>
    <row r="225" spans="1:5">
      <c r="A225" s="46" t="s">
        <v>121</v>
      </c>
      <c r="B225" s="48">
        <v>51.1</v>
      </c>
      <c r="C225" s="49">
        <v>3.29</v>
      </c>
      <c r="D225" s="49">
        <v>5.03</v>
      </c>
      <c r="E225" s="50">
        <v>21.5</v>
      </c>
    </row>
    <row r="226" spans="1:5">
      <c r="A226" s="46" t="s">
        <v>141</v>
      </c>
      <c r="B226" s="48">
        <v>51.1</v>
      </c>
      <c r="C226" s="49">
        <v>3.11</v>
      </c>
      <c r="D226" s="49">
        <v>5.08</v>
      </c>
      <c r="E226" s="50">
        <v>18.5</v>
      </c>
    </row>
    <row r="227" spans="1:5">
      <c r="A227" s="46" t="s">
        <v>133</v>
      </c>
      <c r="B227" s="48">
        <v>50.3</v>
      </c>
      <c r="C227" s="49">
        <v>3.23</v>
      </c>
      <c r="D227" s="49">
        <v>5.23</v>
      </c>
      <c r="E227" s="50">
        <v>19</v>
      </c>
    </row>
    <row r="228" spans="1:5">
      <c r="A228" s="46" t="s">
        <v>125</v>
      </c>
      <c r="B228" s="48">
        <v>47.1</v>
      </c>
      <c r="C228" s="49">
        <v>3.15</v>
      </c>
      <c r="D228" s="49">
        <v>4.97</v>
      </c>
      <c r="E228" s="50">
        <v>21</v>
      </c>
    </row>
    <row r="229" spans="1:5">
      <c r="A229" s="46" t="s">
        <v>136</v>
      </c>
      <c r="B229" s="48">
        <v>53.7</v>
      </c>
      <c r="C229" s="49">
        <v>3.16</v>
      </c>
      <c r="D229" s="49">
        <v>5.19</v>
      </c>
      <c r="E229" s="50">
        <v>18.5</v>
      </c>
    </row>
    <row r="230" spans="1:5">
      <c r="A230" s="46" t="s">
        <v>131</v>
      </c>
      <c r="B230" s="48">
        <v>66</v>
      </c>
      <c r="C230" s="49">
        <v>2.99</v>
      </c>
      <c r="D230" s="49">
        <v>4.7699999999999996</v>
      </c>
      <c r="E230" s="50">
        <v>20.5</v>
      </c>
    </row>
    <row r="231" spans="1:5">
      <c r="A231" s="46" t="s">
        <v>130</v>
      </c>
      <c r="B231" s="48">
        <v>51.6</v>
      </c>
      <c r="C231" s="49">
        <v>3.12</v>
      </c>
      <c r="D231" s="49">
        <v>5.04</v>
      </c>
      <c r="E231" s="50">
        <v>19.5</v>
      </c>
    </row>
    <row r="232" spans="1:5">
      <c r="A232" s="46" t="s">
        <v>128</v>
      </c>
      <c r="B232" s="48">
        <v>51.1</v>
      </c>
      <c r="C232" s="49">
        <v>3.22</v>
      </c>
      <c r="D232" s="49">
        <v>4.87</v>
      </c>
      <c r="E232" s="50">
        <v>22</v>
      </c>
    </row>
    <row r="233" spans="1:5">
      <c r="A233" s="46" t="s">
        <v>118</v>
      </c>
      <c r="B233" s="48">
        <v>47.8</v>
      </c>
      <c r="C233" s="49">
        <v>3.21</v>
      </c>
      <c r="D233" s="49">
        <v>4.95</v>
      </c>
      <c r="E233" s="50">
        <v>18.5</v>
      </c>
    </row>
    <row r="234" spans="1:5">
      <c r="A234" s="46" t="s">
        <v>138</v>
      </c>
      <c r="B234" s="48">
        <v>47.8</v>
      </c>
      <c r="C234" s="49">
        <v>3.16</v>
      </c>
      <c r="D234" s="49">
        <v>4.78</v>
      </c>
      <c r="E234" s="50">
        <v>20</v>
      </c>
    </row>
    <row r="235" spans="1:5" ht="15" thickBot="1">
      <c r="A235" s="46" t="s">
        <v>127</v>
      </c>
      <c r="B235" s="51">
        <v>51.7</v>
      </c>
      <c r="C235" s="52">
        <v>3.08</v>
      </c>
      <c r="D235" s="52">
        <v>4.71</v>
      </c>
      <c r="E235" s="53">
        <v>20.5</v>
      </c>
    </row>
    <row r="236" spans="1:5" ht="15" thickBot="1"/>
    <row r="237" spans="1:5">
      <c r="A237" s="47" t="s">
        <v>155</v>
      </c>
      <c r="B237" s="54">
        <f>AVERAGE(B208:B235)</f>
        <v>50.81428571428571</v>
      </c>
      <c r="C237" s="55">
        <f t="shared" ref="C237:E237" si="3">AVERAGE(C208:C235)</f>
        <v>3.1799999999999993</v>
      </c>
      <c r="D237" s="55">
        <f t="shared" si="3"/>
        <v>5.0228571428571431</v>
      </c>
      <c r="E237" s="61">
        <f t="shared" si="3"/>
        <v>19.357142857142858</v>
      </c>
    </row>
    <row r="238" spans="1:5" ht="15" thickBot="1">
      <c r="A238" s="47" t="s">
        <v>156</v>
      </c>
      <c r="B238" s="58">
        <f>AVERAGE(TBLDatabase[Jump (cm)])</f>
        <v>45.612499999999997</v>
      </c>
      <c r="C238" s="59">
        <f>AVERAGE(TBLDatabase[20m Sprint (s)])</f>
        <v>3.3723863636363656</v>
      </c>
      <c r="D238" s="59">
        <f>AVERAGE(TBLDatabase[5-0-5 Agility (s)])</f>
        <v>5.3102272727272721</v>
      </c>
      <c r="E238" s="60">
        <f>AVERAGE(TBLDatabase[30:15])</f>
        <v>18.261363636363637</v>
      </c>
    </row>
  </sheetData>
  <mergeCells count="35">
    <mergeCell ref="B197:F199"/>
    <mergeCell ref="B200:F202"/>
    <mergeCell ref="B204:F205"/>
    <mergeCell ref="B206:B207"/>
    <mergeCell ref="C206:C207"/>
    <mergeCell ref="D206:D207"/>
    <mergeCell ref="E206:E207"/>
    <mergeCell ref="B148:F150"/>
    <mergeCell ref="B151:F153"/>
    <mergeCell ref="B155:F156"/>
    <mergeCell ref="B159:B160"/>
    <mergeCell ref="C159:C160"/>
    <mergeCell ref="D159:D160"/>
    <mergeCell ref="E159:E160"/>
    <mergeCell ref="B99:F101"/>
    <mergeCell ref="B102:F104"/>
    <mergeCell ref="B106:F107"/>
    <mergeCell ref="B110:B111"/>
    <mergeCell ref="C110:C111"/>
    <mergeCell ref="D110:D111"/>
    <mergeCell ref="E110:E111"/>
    <mergeCell ref="B50:F52"/>
    <mergeCell ref="B53:F55"/>
    <mergeCell ref="B57:F58"/>
    <mergeCell ref="B61:B62"/>
    <mergeCell ref="C61:C62"/>
    <mergeCell ref="D61:D62"/>
    <mergeCell ref="E61:E62"/>
    <mergeCell ref="B1:F3"/>
    <mergeCell ref="B4:F6"/>
    <mergeCell ref="B8:F9"/>
    <mergeCell ref="B12:B13"/>
    <mergeCell ref="C12:C13"/>
    <mergeCell ref="D12:D13"/>
    <mergeCell ref="E12:E13"/>
  </mergeCells>
  <phoneticPr fontId="7" type="noConversion"/>
  <conditionalFormatting sqref="B14:B27">
    <cfRule type="top10" dxfId="122" priority="39" bottom="1" rank="2"/>
    <cfRule type="top10" dxfId="121" priority="41" rank="2"/>
  </conditionalFormatting>
  <conditionalFormatting sqref="C14:C27">
    <cfRule type="top10" dxfId="120" priority="38" bottom="1" rank="2"/>
    <cfRule type="top10" dxfId="119" priority="40" rank="2"/>
  </conditionalFormatting>
  <conditionalFormatting sqref="D14:D27">
    <cfRule type="top10" dxfId="118" priority="36" bottom="1" rank="2"/>
    <cfRule type="top10" dxfId="117" priority="37" rank="2"/>
  </conditionalFormatting>
  <conditionalFormatting sqref="E14:E27">
    <cfRule type="top10" dxfId="116" priority="34" rank="2"/>
    <cfRule type="top10" dxfId="115" priority="35" bottom="1" rank="2"/>
  </conditionalFormatting>
  <conditionalFormatting sqref="B63:B82">
    <cfRule type="top10" dxfId="114" priority="32" bottom="1" rank="2"/>
    <cfRule type="top10" dxfId="113" priority="33" rank="2"/>
  </conditionalFormatting>
  <conditionalFormatting sqref="C63:C82">
    <cfRule type="top10" dxfId="112" priority="26" bottom="1" rank="2"/>
    <cfRule type="top10" dxfId="111" priority="31" rank="2"/>
  </conditionalFormatting>
  <conditionalFormatting sqref="D63:D82">
    <cfRule type="top10" dxfId="110" priority="27" bottom="1" rank="2"/>
    <cfRule type="top10" dxfId="109" priority="30" rank="2"/>
  </conditionalFormatting>
  <conditionalFormatting sqref="E63:E82">
    <cfRule type="top10" dxfId="108" priority="28" bottom="1" rank="2"/>
    <cfRule type="top10" dxfId="107" priority="29" rank="2"/>
  </conditionalFormatting>
  <conditionalFormatting sqref="B112:B127">
    <cfRule type="top10" dxfId="106" priority="24" rank="2"/>
    <cfRule type="top10" dxfId="105" priority="25" bottom="1" rank="2"/>
  </conditionalFormatting>
  <conditionalFormatting sqref="C112:C127">
    <cfRule type="top10" dxfId="104" priority="22" bottom="1" rank="2"/>
    <cfRule type="top10" dxfId="103" priority="23" rank="2"/>
  </conditionalFormatting>
  <conditionalFormatting sqref="D112:D127">
    <cfRule type="top10" dxfId="102" priority="20" rank="2"/>
    <cfRule type="top10" dxfId="101" priority="21" bottom="1" rank="2"/>
  </conditionalFormatting>
  <conditionalFormatting sqref="E112:E127">
    <cfRule type="top10" dxfId="100" priority="18" bottom="1" rank="2"/>
    <cfRule type="top10" dxfId="99" priority="19" rank="2"/>
  </conditionalFormatting>
  <conditionalFormatting sqref="B161:B170">
    <cfRule type="top10" dxfId="98" priority="16" rank="2"/>
    <cfRule type="top10" dxfId="97" priority="17" bottom="1" rank="2"/>
  </conditionalFormatting>
  <conditionalFormatting sqref="C161:C170">
    <cfRule type="top10" dxfId="96" priority="14" bottom="1" rank="2"/>
    <cfRule type="top10" dxfId="95" priority="15" rank="2"/>
  </conditionalFormatting>
  <conditionalFormatting sqref="D161:D170">
    <cfRule type="top10" dxfId="94" priority="12" bottom="1" rank="2"/>
    <cfRule type="top10" dxfId="93" priority="13" rank="2"/>
  </conditionalFormatting>
  <conditionalFormatting sqref="E161:E170">
    <cfRule type="top10" dxfId="92" priority="10" rank="2"/>
    <cfRule type="top10" dxfId="91" priority="11" bottom="1" rank="2"/>
  </conditionalFormatting>
  <conditionalFormatting sqref="B208:B235">
    <cfRule type="top10" dxfId="90" priority="8" bottom="1" rank="2"/>
    <cfRule type="top10" dxfId="89" priority="9" rank="2"/>
  </conditionalFormatting>
  <conditionalFormatting sqref="C208:C235">
    <cfRule type="top10" dxfId="88" priority="5" rank="2"/>
    <cfRule type="top10" dxfId="87" priority="6" bottom="1" rank="2"/>
    <cfRule type="top10" dxfId="86" priority="7" rank="2"/>
  </conditionalFormatting>
  <conditionalFormatting sqref="D208:D235">
    <cfRule type="top10" dxfId="85" priority="3" bottom="1" rank="2"/>
    <cfRule type="top10" dxfId="84" priority="4" rank="2"/>
  </conditionalFormatting>
  <conditionalFormatting sqref="E208:E235">
    <cfRule type="top10" dxfId="83" priority="1" rank="2"/>
    <cfRule type="top10" dxfId="82" priority="2" bottom="1" rank="2"/>
  </conditionalFormatting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TeamReport</vt:lpstr>
      <vt:lpstr>PlayerReport</vt:lpstr>
      <vt:lpstr>FormulaReport</vt:lpstr>
      <vt:lpstr>ControlPanel</vt:lpstr>
      <vt:lpstr>Database</vt:lpstr>
      <vt:lpstr>Pivots</vt:lpstr>
      <vt:lpstr>U13</vt:lpstr>
      <vt:lpstr>U14</vt:lpstr>
      <vt:lpstr>U15</vt:lpstr>
      <vt:lpstr>U16</vt:lpstr>
      <vt:lpstr>U19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johnl</dc:creator>
  <cp:lastModifiedBy>James Catton</cp:lastModifiedBy>
  <cp:lastPrinted>2017-06-14T22:59:57Z</cp:lastPrinted>
  <dcterms:created xsi:type="dcterms:W3CDTF">2016-05-30T00:55:05Z</dcterms:created>
  <dcterms:modified xsi:type="dcterms:W3CDTF">2017-07-10T13:23:29Z</dcterms:modified>
</cp:coreProperties>
</file>